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2025/Zverejňovanie/Nový priečinok/"/>
    </mc:Choice>
  </mc:AlternateContent>
  <xr:revisionPtr revIDLastSave="0" documentId="8_{23F0AC21-4797-4A56-A710-FC9729C9031D}" xr6:coauthVersionLast="47" xr6:coauthVersionMax="47" xr10:uidLastSave="{00000000-0000-0000-0000-000000000000}"/>
  <bookViews>
    <workbookView xWindow="-120" yWindow="-120" windowWidth="29040" windowHeight="15720" xr2:uid="{581CD922-1775-495A-AFC3-00E168736A63}"/>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7" i="1" l="1"/>
  <c r="C3" i="1"/>
  <c r="C2" i="1"/>
  <c r="C1" i="1"/>
  <c r="A11" i="1" l="1"/>
  <c r="A3" i="1"/>
  <c r="L3" i="1" s="1"/>
  <c r="J2" i="1"/>
  <c r="I2" i="1"/>
  <c r="E2" i="1"/>
  <c r="I9" i="1"/>
  <c r="A9" i="1"/>
  <c r="I8" i="1"/>
  <c r="E8" i="1"/>
  <c r="A8" i="1"/>
  <c r="I7" i="1"/>
  <c r="E7" i="1"/>
  <c r="A7" i="1"/>
  <c r="I6" i="1"/>
  <c r="E6" i="1"/>
  <c r="A6" i="1"/>
  <c r="I5" i="1"/>
  <c r="E5" i="1"/>
  <c r="A5" i="1"/>
  <c r="I4" i="1"/>
  <c r="E4" i="1"/>
  <c r="A4" i="1"/>
  <c r="J3" i="1"/>
  <c r="I3" i="1"/>
  <c r="E3" i="1"/>
  <c r="A2" i="1"/>
  <c r="L2" i="1" s="1"/>
  <c r="I1" i="1"/>
  <c r="E1" i="1"/>
  <c r="A1" i="1"/>
  <c r="L1" i="1" l="1"/>
  <c r="K1" i="1" s="1"/>
  <c r="J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Jakub Liba</author>
  </authors>
  <commentList>
    <comment ref="A15" authorId="0" shapeId="0" xr:uid="{9DC3BAF4-F81F-4AA2-A20B-F5ABAD766A2C}">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C15" authorId="0" shapeId="0" xr:uid="{BD21654D-9A63-4499-9030-B4E8543602A5}">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D15" authorId="0" shapeId="0" xr:uid="{3015FA0D-50C0-43CF-8454-B06BFE06B075}">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E15" authorId="0" shapeId="0" xr:uid="{98ABCF89-A12C-4622-B64B-B993D364ED7A}">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F15" authorId="0" shapeId="0" xr:uid="{F030A7B8-C0E3-49C9-8C21-57E0E54D8EE7}">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G15" authorId="0" shapeId="0" xr:uid="{920AE2AC-EB84-493A-97AD-F5E1E3EDC55A}">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H15" authorId="1" shapeId="0" xr:uid="{C1B24095-EFF5-424D-834C-1C3097BF2D64}">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I15" authorId="0" shapeId="0" xr:uid="{66BF2285-B1D8-424E-9C72-964245EF72C4}">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J15" authorId="0" shapeId="0" xr:uid="{46D9FBC2-B329-4CF4-8773-36CF3F981D56}">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K15" authorId="0" shapeId="0" xr:uid="{F8CD7E7D-286B-4818-9174-303D90B8250D}">
      <text>
        <r>
          <rPr>
            <b/>
            <sz val="8"/>
            <color indexed="81"/>
            <rFont val="Tahoma"/>
            <family val="2"/>
            <charset val="238"/>
          </rPr>
          <t>Nevypĺňať</t>
        </r>
      </text>
    </comment>
    <comment ref="J17" authorId="2" shapeId="0" xr:uid="{879357DC-4907-4FD7-AC44-432B26F5B2CF}">
      <text>
        <r>
          <rPr>
            <b/>
            <sz val="9"/>
            <color indexed="81"/>
            <rFont val="Segoe UI"/>
            <family val="2"/>
            <charset val="238"/>
          </rPr>
          <t>Zadaj sumu</t>
        </r>
        <r>
          <rPr>
            <sz val="9"/>
            <color indexed="81"/>
            <rFont val="Segoe UI"/>
            <family val="2"/>
            <charset val="238"/>
          </rPr>
          <t xml:space="preserve">
</t>
        </r>
      </text>
    </comment>
    <comment ref="J36" authorId="2" shapeId="0" xr:uid="{36220FEC-132A-4D0A-877A-D4D396C7131F}">
      <text>
        <r>
          <rPr>
            <b/>
            <sz val="9"/>
            <color indexed="81"/>
            <rFont val="Segoe UI"/>
            <family val="2"/>
            <charset val="238"/>
          </rPr>
          <t>Zadaj sumu</t>
        </r>
        <r>
          <rPr>
            <sz val="9"/>
            <color indexed="81"/>
            <rFont val="Segoe UI"/>
            <family val="2"/>
            <charset val="238"/>
          </rPr>
          <t xml:space="preserve">
</t>
        </r>
      </text>
    </comment>
    <comment ref="J54" authorId="2" shapeId="0" xr:uid="{02ACBCBA-107F-4E70-9B29-740FB3876FA2}">
      <text>
        <r>
          <rPr>
            <b/>
            <sz val="9"/>
            <color indexed="81"/>
            <rFont val="Segoe UI"/>
            <family val="2"/>
            <charset val="238"/>
          </rPr>
          <t>Zadaj sumu</t>
        </r>
        <r>
          <rPr>
            <sz val="9"/>
            <color indexed="81"/>
            <rFont val="Segoe UI"/>
            <family val="2"/>
            <charset val="238"/>
          </rPr>
          <t xml:space="preserve">
</t>
        </r>
      </text>
    </comment>
    <comment ref="J69" authorId="2" shapeId="0" xr:uid="{131DAAED-20DE-4579-9C56-34B81B6A9E45}">
      <text>
        <r>
          <rPr>
            <b/>
            <sz val="9"/>
            <color indexed="81"/>
            <rFont val="Segoe UI"/>
            <family val="2"/>
            <charset val="238"/>
          </rPr>
          <t>Zadaj sumu</t>
        </r>
        <r>
          <rPr>
            <sz val="9"/>
            <color indexed="81"/>
            <rFont val="Segoe UI"/>
            <family val="2"/>
            <charset val="238"/>
          </rPr>
          <t xml:space="preserve">
</t>
        </r>
      </text>
    </comment>
  </commentList>
</comments>
</file>

<file path=xl/sharedStrings.xml><?xml version="1.0" encoding="utf-8"?>
<sst xmlns="http://schemas.openxmlformats.org/spreadsheetml/2006/main" count="268" uniqueCount="136">
  <si>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</si>
  <si>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</si>
  <si>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</si>
  <si>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</si>
  <si>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 projektu Generácia OLYMP</t>
  </si>
  <si>
    <t>Názov priameho realizátora:</t>
  </si>
  <si>
    <t>Poradové číslo</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</si>
  <si>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</si>
  <si>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</si>
  <si>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</si>
  <si>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</si>
  <si>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</si>
  <si>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</si>
  <si>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</si>
  <si>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</si>
  <si>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</si>
  <si>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</si>
  <si>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</si>
  <si>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i - Podpora 
a rozvoj kolektívnych športov na rok 2025</t>
  </si>
  <si>
    <t>preprava reprezentačného družstva (RD) mužov - zraz (3.-12.1.2025</t>
  </si>
  <si>
    <t>Stanislav BOHDAN</t>
  </si>
  <si>
    <t>preprava RD FIN (14.-18.3.2025) - kvalif zápas mužov SVK-FIN</t>
  </si>
  <si>
    <t>preprava RD mužov SVK (4.-14.5.2025), kvalifik zápasy SVK-MNE a HUN - SVK</t>
  </si>
  <si>
    <t>preprava - RD žien SUI (11.-14.4.2025) - kvalifik zápas žien SVK-SUI</t>
  </si>
  <si>
    <t>preprava RD žien SVK (počas zrazu 6.-13.4.2025), kvalif zápas SVK-SUI</t>
  </si>
  <si>
    <t>preprava RD junioriek a kadetiek (zraz 9.-11.4.2025) - prípravné zápasy v CZE a HUN</t>
  </si>
  <si>
    <t>preprava RD junioriek a kadetiek (zraz 3.-8.3.2025) - prípravné zápasy s HUN a AUT</t>
  </si>
  <si>
    <t>preprava RD mužov a kadetov (zraz 9.-16.3.2025) - Schwechat, Hlohovec, HUN</t>
  </si>
  <si>
    <t>letenky - RD mužov - VIE-Podgorica_VIE (9.-12.5.2025) - kvalif zápas MNE-SVK</t>
  </si>
  <si>
    <t>MavI Fly, s.r.o.</t>
  </si>
  <si>
    <t>letenky - RD mužov - VIE-Helsinky-VIE (12.-14..32025), kvalif zápas FIN-SVK</t>
  </si>
  <si>
    <t>letenky - letenky - RD kadetiek - Championship W17 - Podgoica (29.-11.8.2025)</t>
  </si>
  <si>
    <t>ZF - letenky - RD žien - kvalifikačný zápas SUI-SVK (8.-10.4.2025)</t>
  </si>
  <si>
    <t>pelicantravel.com s.r.o</t>
  </si>
  <si>
    <t>ZF - letenky - RD kadetiek - kvalifikačný turnaj kadetiek na ME W17 v Podgorici (16.-23.2.2025)</t>
  </si>
  <si>
    <t>letenky - RD junioriek - Championship W19 v Tbilisi (10.-21.7.2025)</t>
  </si>
  <si>
    <t>STUDENT AGENCY, s.r.o.</t>
  </si>
  <si>
    <t>ZF - ubytovanie, strava, ŠH, - RD mužov SVK (9.-12.3.2025)</t>
  </si>
  <si>
    <t>X-BIONIC ® SPHERE a.s.</t>
  </si>
  <si>
    <t>ubytovanie, strava, ŠH - RD mužov SVK (9.-12.3.2025)</t>
  </si>
  <si>
    <t>ubytovanie, strava, ŠH - RD mužov SVK (3.-9.3.2025)</t>
  </si>
  <si>
    <t>ubytovanie, strava, ŠH - RD žien SVK (3.-9.3.2025)</t>
  </si>
  <si>
    <t>ubytovanie, strava - RD SUI žien (11.-14.4.2025) - kvalifi zápas SVK-SUI</t>
  </si>
  <si>
    <t>Kaskády, s.r.o.</t>
  </si>
  <si>
    <t>ZF - ubytovanie RD žien SVK (zraz 6.-13.4.2025)</t>
  </si>
  <si>
    <t>ubytovanie, strava RD žien SVK (zraz 6.-13.4.2025) - kvalifikačný zápas SVK - SUI</t>
  </si>
  <si>
    <t>ubytovanie, strava, ŠH - zraz RD junioriek (3.-8.3.2025)</t>
  </si>
  <si>
    <t>ubytovanie, strava - zraz RD junioriek (3.-5.3.2025)</t>
  </si>
  <si>
    <t>ALEXANDRA HOTEL, s. r. o.</t>
  </si>
  <si>
    <t>ubytovanie, strava - zraz RD junioriek ( 7.-12.4.2025)</t>
  </si>
  <si>
    <t>ubytovanie, strava - zraz RD junioriek (23.-26.6.2025)</t>
  </si>
  <si>
    <t>Anna Bušovská - AB</t>
  </si>
  <si>
    <t>ubytovanie, strava, ŠH - zraz RD kadetiek (3.-7.3.2025)</t>
  </si>
  <si>
    <t>ubytovanie, strava - zraz RD kadetiek (3.-5.2.2025)</t>
  </si>
  <si>
    <t>ubytovanie, strava - zraz RD kadetiek (7.-12.4.2025)</t>
  </si>
  <si>
    <t>ubytovanie, strava - zraz RD CZE (11.12.4.2025) - prípravný zápas kadetiek SVK - CZE</t>
  </si>
  <si>
    <t>ubytovanie, strava - RD kadetiek (15.-.16.2.2025) - pred odletom do MNE - kvalifikačný turnaj</t>
  </si>
  <si>
    <t>ŠPORTHOTEL 
TRNÁVKA, spol. s r.o.</t>
  </si>
  <si>
    <t>ubytovanie, strava - RD kadetov (16.-18.2.2025)</t>
  </si>
  <si>
    <t>ubytovanie, strava, ŠH - zraz RD kadetov (10.-14.3.2025)</t>
  </si>
  <si>
    <t>ZF - prenájom ŠH - kvalifikačný zápas mužov SVK-FIN</t>
  </si>
  <si>
    <t>SPORTA arena, s.r.o.</t>
  </si>
  <si>
    <t xml:space="preserve">prenájom ŠH - kvalifikačný zápas mužov SVK-FIN </t>
  </si>
  <si>
    <t>prenájom ŠH - zraz RD junioriek, kadetiek (3.-5.2.2025) a kadetov (16.-18.2.2025)</t>
  </si>
  <si>
    <t>Sports &amp; Training 
Centre, s. r. o.</t>
  </si>
  <si>
    <t>prenájom ŠH - zraz RD junioriek, kadetiek (7.-12.4.2025)</t>
  </si>
  <si>
    <t>trénerská činnosť v zmysle zmluvy - hlavný tréner RD žien - 02/2025</t>
  </si>
  <si>
    <t>Ján Beňadik</t>
  </si>
  <si>
    <t>trénerská činnosť v zmysle zmluvy - hlavný tréner RD žien - 03/2025</t>
  </si>
  <si>
    <t>trénerská činnosť v zmysle zmluvy - hlavný tréner RD žien - 04/2025</t>
  </si>
  <si>
    <t>trénerská činnosť v zmysle zmluvy - hlavný tréner RD žien - 05/2025</t>
  </si>
  <si>
    <t>trénerská činnosť v zmysle zmluvy - hlavný tréner RD žien - 06/2025</t>
  </si>
  <si>
    <t>trénerská činnosť v zmysle zmluvy - hlavný tréner RD žien - 07/2025</t>
  </si>
  <si>
    <t>trénerská činnosť v zmysle zmluvy - činnosť 01/2025</t>
  </si>
  <si>
    <t>Ferdinand Minarovský</t>
  </si>
  <si>
    <t>trénerská činnosť v zmysle zmluvy - činnosť za 02/2025</t>
  </si>
  <si>
    <t>trénerská činnosť v zmysle zmluvy - činnosť za 03/2025</t>
  </si>
  <si>
    <t>trénerská činnosť v zmysle zmluvy - činnosť za 04/2025</t>
  </si>
  <si>
    <t>trénerská činnosť v zmysle zmluvy - činnosť za 05/2025</t>
  </si>
  <si>
    <t>trénerská činnosť v zmysle zmluvy 01/2025</t>
  </si>
  <si>
    <t>Tomáš Straňovský</t>
  </si>
  <si>
    <t>trénerská činnosť v zmysle zmluvy 02/2025</t>
  </si>
  <si>
    <t>trénerská činnosť v zmysle zmluvy 03/2025</t>
  </si>
  <si>
    <t>trénerská činnosť v zmysle zmluvy 04/2025</t>
  </si>
  <si>
    <t>trénerská činnosť v zmysle zmluvy 05/2025</t>
  </si>
  <si>
    <t>01/25</t>
  </si>
  <si>
    <t xml:space="preserve">trénerská činnosť v zmysle zmluvy 01/2025 </t>
  </si>
  <si>
    <t>Radoslav Antl</t>
  </si>
  <si>
    <t>02/25</t>
  </si>
  <si>
    <t xml:space="preserve">trénerská činnosť v zmysle zmluvy 02/2025 </t>
  </si>
  <si>
    <t>trénerská činnosť v zmysle zmluvy kondičný tréner RD 01/2025</t>
  </si>
  <si>
    <t>Ján Čerňan</t>
  </si>
  <si>
    <t>trénerská činnosť v zmysle zmluvy kondičný tréner RD 02/2025</t>
  </si>
  <si>
    <t>trénerská činnosť v zmysle zmluvy kondičný treéner RD 03/2025</t>
  </si>
  <si>
    <t>trénerská činnosť v zmysle zmluvy kondičný tréner RD 04/2025</t>
  </si>
  <si>
    <t>trénerská činnosť v zmysle zmluvy kondičný tréner RD 05/2025</t>
  </si>
  <si>
    <t>trénerská činnosť v zmysle zmluvy kondičný tréner RD 06/2025</t>
  </si>
  <si>
    <t>zabezpečenie LED obrazovky - ukazovateľ skóre - kvalif zápas mužov SVK - FIN</t>
  </si>
  <si>
    <t>R.B.X.T., a.s.</t>
  </si>
  <si>
    <t>poplatok - skorší check - in - RD junioriek - účasť na ME W19 v GEO</t>
  </si>
  <si>
    <t>Georgian National 
Handball Federation</t>
  </si>
  <si>
    <t>121224/3</t>
  </si>
  <si>
    <t>110225/1a</t>
  </si>
  <si>
    <t>250425/3</t>
  </si>
  <si>
    <t>210325/4</t>
  </si>
  <si>
    <t>210325/2</t>
  </si>
  <si>
    <t>210325/3</t>
  </si>
  <si>
    <t>180225/3</t>
  </si>
  <si>
    <t>040325/2</t>
  </si>
  <si>
    <t>140425/1</t>
  </si>
  <si>
    <t>070225/3</t>
  </si>
  <si>
    <t>150725/1</t>
  </si>
  <si>
    <t>210325/1</t>
  </si>
  <si>
    <t>070225/1</t>
  </si>
  <si>
    <t>270625/2</t>
  </si>
  <si>
    <t>030225/3</t>
  </si>
  <si>
    <t>250225/1</t>
  </si>
  <si>
    <t>030425/2</t>
  </si>
  <si>
    <t>250225/3</t>
  </si>
  <si>
    <t>290125/1</t>
  </si>
  <si>
    <t>180325/2</t>
  </si>
  <si>
    <t>190525/1</t>
  </si>
  <si>
    <t>250225/2</t>
  </si>
  <si>
    <t>280125/1</t>
  </si>
  <si>
    <t>260225/1</t>
  </si>
  <si>
    <t>060225/2</t>
  </si>
  <si>
    <t>030225/2</t>
  </si>
  <si>
    <t>290125/2</t>
  </si>
  <si>
    <t>180325/1</t>
  </si>
  <si>
    <t>ZML_TČ_007/3</t>
  </si>
  <si>
    <t>ZML_RCH_24/25_011</t>
  </si>
  <si>
    <t>ZML_RCH_24/25_007</t>
  </si>
  <si>
    <t>ZML_TČ_007/3_1</t>
  </si>
  <si>
    <t>ZML_TČ_005/2_1</t>
  </si>
  <si>
    <t>200225/3</t>
  </si>
  <si>
    <t>číslo 
objednávky/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</si>
</sst>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8" x14ac:knownFonts="1">
    <font>
      <sz val="11"/>
      <color theme="1"/>
      <name val="Aptos Narrow"/>
      <family val="2"/>
      <charset val="238"/>
      <scheme val="minor"/>
    </font>
    <font>
      <sz val="11"/>
      <color theme="1"/>
      <name val="Aptos Narrow"/>
      <family val="2"/>
      <charset val="238"/>
      <scheme val="minor"/>
    </font>
    <font>
      <sz val="8"/>
      <color rgb="FFFF0000"/>
      <name val="Arial"/>
      <family val="2"/>
      <charset val="238"/>
    </font>
    <font>
      <sz val="18"/>
      <color rgb="FFFF0000"/>
      <name val="Aptos Narrow"/>
      <family val="2"/>
      <charset val="238"/>
      <scheme val="minor"/>
    </font>
    <font>
      <b/>
      <sz val="11"/>
      <color theme="1"/>
      <name val="Aptos Narrow"/>
      <family val="2"/>
      <scheme val="minor"/>
    </font>
    <font>
      <b/>
      <sz val="8"/>
      <name val="Arial"/>
      <family val="2"/>
      <charset val="238"/>
    </font>
    <font>
      <b/>
      <sz val="8"/>
      <color indexed="10"/>
      <name val="Arial"/>
      <family val="2"/>
    </font>
    <font>
      <b/>
      <sz val="8"/>
      <color rgb="FF000000"/>
      <name val="Arial"/>
      <family val="2"/>
      <charset val="238"/>
    </font>
    <font>
      <b/>
      <sz val="12"/>
      <color theme="0"/>
      <name val="Arial"/>
      <family val="2"/>
    </font>
    <font>
      <sz val="11"/>
      <name val="Aptos Narrow"/>
      <family val="2"/>
      <scheme val="minor"/>
    </font>
    <font>
      <sz val="11"/>
      <color theme="9" tint="-0.249977111117893"/>
      <name val="Aptos Narrow"/>
      <family val="2"/>
      <scheme val="minor"/>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
      <b/>
      <sz val="9"/>
      <color indexed="81"/>
      <name val="Segoe UI"/>
      <family val="2"/>
      <charset val="238"/>
    </font>
    <font>
      <sz val="9"/>
      <color indexed="81"/>
      <name val="Segoe UI"/>
      <family val="2"/>
      <charset val="238"/>
    </font>
    <font>
      <sz val="11"/>
      <name val="Aptos Narrow"/>
      <family val="2"/>
      <charset val="238"/>
      <scheme val="minor"/>
    </font>
  </fonts>
  <fills count="5">
    <fill>
      <patternFill patternType="none"/>
    </fill>
    <fill>
      <patternFill patternType="gray125"/>
    </fill>
    <fill>
      <patternFill patternType="solid">
        <fgColor indexed="22"/>
        <bgColor indexed="64"/>
      </patternFill>
    </fill>
    <fill>
      <patternFill patternType="solid">
        <fgColor rgb="FF002570"/>
        <bgColor indexed="64"/>
      </patternFill>
    </fill>
    <fill>
      <patternFill patternType="solid">
        <fgColor theme="3" tint="0.89999084444715716"/>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44" fontId="0" fillId="0" borderId="0" xfId="1" applyFont="1"/>
    <xf numFmtId="0" fontId="2" fillId="0" borderId="0" xfId="0" applyFont="1" applyProtection="1">
      <protection locked="0"/>
    </xf>
    <xf numFmtId="0" fontId="2" fillId="0" borderId="0" xfId="0" applyFont="1" applyAlignment="1" applyProtection="1">
      <alignment vertical="top"/>
      <protection locked="0"/>
    </xf>
    <xf numFmtId="0" fontId="3" fillId="0" borderId="0" xfId="0" applyFont="1" applyAlignment="1">
      <alignment horizontal="center"/>
    </xf>
    <xf numFmtId="0" fontId="4" fillId="0" borderId="0" xfId="0" applyFont="1"/>
    <xf numFmtId="0" fontId="5"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4" borderId="5" xfId="0" applyFill="1" applyBorder="1" applyAlignment="1">
      <alignment vertical="center" wrapText="1"/>
    </xf>
    <xf numFmtId="0" fontId="9" fillId="4" borderId="5" xfId="0" applyFont="1" applyFill="1" applyBorder="1" applyAlignment="1">
      <alignment vertical="center" wrapText="1"/>
    </xf>
    <xf numFmtId="14" fontId="0" fillId="4" borderId="5" xfId="0" applyNumberFormat="1" applyFill="1" applyBorder="1" applyAlignment="1">
      <alignment vertical="center" wrapText="1"/>
    </xf>
    <xf numFmtId="44" fontId="0" fillId="4" borderId="5" xfId="1" applyFont="1" applyFill="1" applyBorder="1" applyAlignment="1">
      <alignment vertical="center" wrapText="1"/>
    </xf>
    <xf numFmtId="16" fontId="0" fillId="0" borderId="0" xfId="0" applyNumberFormat="1"/>
    <xf numFmtId="0" fontId="0" fillId="4" borderId="5" xfId="0" applyFill="1" applyBorder="1" applyAlignment="1">
      <alignment vertical="center"/>
    </xf>
    <xf numFmtId="14" fontId="0" fillId="4" borderId="5" xfId="0" applyNumberFormat="1" applyFill="1" applyBorder="1" applyAlignment="1">
      <alignment vertical="center"/>
    </xf>
    <xf numFmtId="44" fontId="0" fillId="4" borderId="5" xfId="1" applyFont="1" applyFill="1" applyBorder="1" applyAlignment="1">
      <alignment vertical="center"/>
    </xf>
    <xf numFmtId="0" fontId="10" fillId="4" borderId="5" xfId="0" applyFont="1" applyFill="1" applyBorder="1" applyAlignment="1">
      <alignment vertical="center" wrapText="1"/>
    </xf>
    <xf numFmtId="49" fontId="9" fillId="4" borderId="5" xfId="0" applyNumberFormat="1" applyFont="1" applyFill="1" applyBorder="1" applyAlignment="1">
      <alignment horizontal="right" vertical="center" wrapText="1"/>
    </xf>
    <xf numFmtId="0" fontId="9" fillId="4" borderId="5" xfId="0" applyFont="1" applyFill="1" applyBorder="1" applyAlignment="1">
      <alignment vertical="center"/>
    </xf>
    <xf numFmtId="14" fontId="9" fillId="4" borderId="5" xfId="0" applyNumberFormat="1" applyFont="1" applyFill="1" applyBorder="1" applyAlignment="1">
      <alignment vertical="center"/>
    </xf>
    <xf numFmtId="44" fontId="9" fillId="4" borderId="5" xfId="1" applyFont="1" applyFill="1" applyBorder="1" applyAlignment="1">
      <alignment vertical="center"/>
    </xf>
    <xf numFmtId="0" fontId="17" fillId="4" borderId="5" xfId="0" applyFont="1" applyFill="1" applyBorder="1" applyAlignment="1">
      <alignment vertical="center" wrapText="1"/>
    </xf>
    <xf numFmtId="0" fontId="17" fillId="4" borderId="5" xfId="0" applyFont="1" applyFill="1" applyBorder="1" applyAlignment="1">
      <alignment vertical="center"/>
    </xf>
    <xf numFmtId="14" fontId="17" fillId="4" borderId="5" xfId="0" applyNumberFormat="1" applyFont="1" applyFill="1" applyBorder="1" applyAlignment="1">
      <alignment vertical="center"/>
    </xf>
    <xf numFmtId="44" fontId="17" fillId="4" borderId="5" xfId="1" applyFont="1" applyFill="1" applyBorder="1" applyAlignment="1">
      <alignment vertical="center"/>
    </xf>
    <xf numFmtId="0" fontId="9" fillId="4" borderId="5" xfId="0" applyFont="1" applyFill="1" applyBorder="1" applyAlignment="1">
      <alignment horizontal="left" vertical="center" wrapText="1"/>
    </xf>
  </cellXfs>
  <cellStyles count="2">
    <cellStyle name="Mena" xfId="1" builtinId="4"/>
    <cellStyle name="Normálna" xfId="0" builtinId="0"/>
  </cellStyles>
  <dxfs count="26">
    <dxf>
      <fill>
        <patternFill>
          <bgColor theme="3" tint="0.749961851863155"/>
        </patternFill>
      </fill>
      <border>
        <left style="thin">
          <color auto="1"/>
        </left>
        <right style="thin">
          <color auto="1"/>
        </right>
        <top style="thin">
          <color auto="1"/>
        </top>
        <bottom style="thin">
          <color auto="1"/>
        </bottom>
        <vertical/>
        <horizontal/>
      </border>
    </dxf>
    <dxf>
      <fill>
        <patternFill>
          <bgColor theme="3" tint="0.749961851863155"/>
        </patternFill>
      </fill>
      <border>
        <left style="thin">
          <color auto="1"/>
        </left>
        <right style="thin">
          <color auto="1"/>
        </right>
        <top style="thin">
          <color auto="1"/>
        </top>
        <bottom style="thin">
          <color auto="1"/>
        </bottom>
        <vertical/>
        <horizontal/>
      </border>
    </dxf>
    <dxf>
      <fill>
        <patternFill>
          <bgColor theme="3" tint="0.74996185186315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3" tint="0.74996185186315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3" tint="0.749961851863155"/>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26" fmlaLink="$D$13" fmlaRange="[1]Adr!$B$2:$B$6" noThreeD="1" sel="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3143250</xdr:colOff>
          <xdr:row>11</xdr:row>
          <xdr:rowOff>76200</xdr:rowOff>
        </xdr:from>
        <xdr:to>
          <xdr:col>6</xdr:col>
          <xdr:colOff>1019175</xdr:colOff>
          <xdr:row>13</xdr:row>
          <xdr:rowOff>47625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4A1EEEFE-5D99-4108-B23D-2083F6A725E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uciaJanoskova\AppData\Local\Microsoft\Olk\Attachments\ooa-456aa330-16ce-4e0e-b5e7-464882db0379\0a9244a95fde33a57b94a0abec7dddb6930fcafb87541e0726c2eef104af4c09\SZH_gen%20OLYMP_priebe&#382;n&#233;%20&#269;erpanie_V2.xlsx" TargetMode="External"/><Relationship Id="rId1" Type="http://schemas.openxmlformats.org/officeDocument/2006/relationships/externalLinkPath" Target="file:///C:\Users\LuciaJanoskova\AppData\Local\Microsoft\Olk\Attachments\ooa-456aa330-16ce-4e0e-b5e7-464882db0379\0a9244a95fde33a57b94a0abec7dddb6930fcafb87541e0726c2eef104af4c09\SZH_gen%20OLYMP_priebe&#382;n&#233;%20&#269;erpanie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olektívne športy"/>
      <sheetName val="Usmernenie"/>
      <sheetName val="Príklady"/>
      <sheetName val="Spolu"/>
      <sheetName val="Doklady"/>
      <sheetName val="Skratky"/>
      <sheetName val="Adr"/>
      <sheetName val="Ucel"/>
    </sheetNames>
    <sheetDataSet>
      <sheetData sheetId="0"/>
      <sheetData sheetId="1"/>
      <sheetData sheetId="2"/>
      <sheetData sheetId="3"/>
      <sheetData sheetId="4">
        <row r="1">
          <cell r="B1">
            <v>2</v>
          </cell>
        </row>
      </sheetData>
      <sheetData sheetId="5"/>
      <sheetData sheetId="6">
        <row r="1">
          <cell r="A1" t="str">
            <v>Por.č</v>
          </cell>
        </row>
        <row r="2">
          <cell r="A2">
            <v>1</v>
          </cell>
        </row>
        <row r="3">
          <cell r="A3">
            <v>2</v>
          </cell>
        </row>
        <row r="4">
          <cell r="A4">
            <v>3</v>
          </cell>
        </row>
        <row r="5">
          <cell r="A5">
            <v>4</v>
          </cell>
        </row>
        <row r="6">
          <cell r="A6">
            <v>5</v>
          </cell>
        </row>
      </sheetData>
      <sheetData sheetId="7">
        <row r="1">
          <cell r="A1" t="str">
            <v>Por.c</v>
          </cell>
          <cell r="C1" t="str">
            <v>Názov výdavku</v>
          </cell>
          <cell r="F1" t="str">
            <v>Ucel</v>
          </cell>
        </row>
        <row r="2">
          <cell r="A2">
            <v>1</v>
          </cell>
          <cell r="C2" t="str">
            <v>Podpora 
a rozvoj kolektívnych športov na rok 2025</v>
          </cell>
          <cell r="F2" t="str">
            <v>i</v>
          </cell>
        </row>
        <row r="3">
          <cell r="A3">
            <v>2</v>
          </cell>
          <cell r="C3" t="str">
            <v>Podpora 
a rozvoj kolektívnych športov na rok 2025</v>
          </cell>
          <cell r="F3" t="str">
            <v>i</v>
          </cell>
        </row>
        <row r="4">
          <cell r="A4">
            <v>3</v>
          </cell>
          <cell r="C4" t="str">
            <v>Podpora 
a rozvoj kolektívnych športov na rok 2025</v>
          </cell>
          <cell r="F4" t="str">
            <v>i</v>
          </cell>
        </row>
        <row r="5">
          <cell r="A5">
            <v>4</v>
          </cell>
          <cell r="C5" t="str">
            <v>Podpora 
a rozvoj kolektívnych športov na rok 2025</v>
          </cell>
          <cell r="F5" t="str">
            <v>i</v>
          </cell>
        </row>
        <row r="6">
          <cell r="A6">
            <v>5</v>
          </cell>
          <cell r="C6" t="str">
            <v>Podpora 
a rozvoj kolektívnych športov na rok 2025</v>
          </cell>
          <cell r="F6" t="str">
            <v>i</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2701A-BAB3-40C7-A451-4C5A4823ED78}">
  <dimension ref="A1:M94"/>
  <sheetViews>
    <sheetView tabSelected="1" topLeftCell="A10" workbookViewId="0">
      <selection activeCell="C18" sqref="C18"/>
    </sheetView>
  </sheetViews>
  <sheetFormatPr defaultRowHeight="15" x14ac:dyDescent="0.25"/>
  <cols>
    <col min="1" max="1" width="33.7109375" customWidth="1"/>
    <col min="2" max="2" width="18.85546875" customWidth="1"/>
    <col min="3" max="3" width="13.5703125" bestFit="1" customWidth="1"/>
    <col min="4" max="4" width="15" customWidth="1"/>
    <col min="5" max="5" width="12.28515625" customWidth="1"/>
    <col min="6" max="6" width="11.5703125" customWidth="1"/>
    <col min="7" max="7" width="29.140625" customWidth="1"/>
    <col min="8" max="8" width="12.140625" customWidth="1"/>
    <col min="9" max="9" width="25.42578125" customWidth="1"/>
    <col min="10" max="10" width="18" customWidth="1"/>
    <col min="11" max="11" width="5.85546875" customWidth="1"/>
  </cols>
  <sheetData>
    <row r="1" spans="1:13" ht="19.149999999999999" hidden="1" customHeight="1" x14ac:dyDescent="0.25">
      <c r="A1" t="str">
        <f>IF(ROW()&lt;=C$3,INDEX([1]Ucel!F:F,C$2+ROW()-1)&amp;" - "&amp;INDEX([1]Ucel!C:C,C$2+ROW()-1),"")</f>
        <v>i - Podpora 
a rozvoj kolektívnych športov na rok 2025</v>
      </c>
      <c r="C1">
        <f>INDEX([1]Adr!A:A,D13+1)</f>
        <v>2</v>
      </c>
      <c r="E1" t="str">
        <f>IF(ROW()&lt;=C$3,INDEX([1]Ucel!F:F,C$2+ROW()-1),"")</f>
        <v>i</v>
      </c>
      <c r="I1" t="str">
        <f>IF(ROW()&lt;=C$3,INDEX([1]Ucel!C:C,C$2+ROW()-1),"")</f>
        <v>Podpora 
a rozvoj kolektívnych športov na rok 2025</v>
      </c>
      <c r="J1" s="1">
        <f>IF(ROW()&lt;=C$3,SUMIF(A$17:A$10026,A1,J$17:J$10026),"")</f>
        <v>249999.99999999997</v>
      </c>
      <c r="K1" s="1">
        <f>IF(ROW()&lt;=C$3,SUMIFS(J$17:J$50026,A$17:A$50026,L1,K$17:K$50026,M1),"")</f>
        <v>0</v>
      </c>
      <c r="L1" t="str">
        <f>$A1</f>
        <v>i - Podpora 
a rozvoj kolektívnych športov na rok 2025</v>
      </c>
      <c r="M1">
        <v>99</v>
      </c>
    </row>
    <row r="2" spans="1:13" ht="19.149999999999999" hidden="1" customHeight="1" x14ac:dyDescent="0.25">
      <c r="A2" t="str">
        <f>IF(ROW()&lt;=C$3,INDEX([1]Ucel!F:F,C$2+ROW()-1)&amp;" - "&amp;INDEX([1]Ucel!C:C,C$2+ROW()-1),"")</f>
        <v/>
      </c>
      <c r="C2">
        <f>MATCH(D13, [1]Ucel!A:A,0)</f>
        <v>3</v>
      </c>
      <c r="E2" t="str">
        <f>IF(ROW()&lt;=C$3,INDEX([1]Ucel!F:F,C$2+ROW()-1),"")</f>
        <v/>
      </c>
      <c r="I2" t="str">
        <f>IF(ROW()&lt;=C$3,INDEX([1]Ucel!C:C,C$2+ROW()-1),"")</f>
        <v/>
      </c>
      <c r="J2" s="1" t="str">
        <f>IF(ROW()&lt;=C$3,SUMIF(A$17:A$10026,A2,J$17:J$10026),"")</f>
        <v/>
      </c>
      <c r="L2" t="str">
        <f>$A2</f>
        <v/>
      </c>
    </row>
    <row r="3" spans="1:13" ht="19.149999999999999" hidden="1" customHeight="1" x14ac:dyDescent="0.25">
      <c r="A3" t="str">
        <f>IF(ROW()&lt;=C$3,INDEX([1]Ucel!F:F,C$2+ROW()-1)&amp;" - "&amp;INDEX([1]Ucel!C:C,C$2+ROW()-1),"")</f>
        <v/>
      </c>
      <c r="C3">
        <f>COUNTIF([1]Ucel!A:A,[1]Doklady!B1)</f>
        <v>1</v>
      </c>
      <c r="E3" t="str">
        <f>IF(ROW()&lt;=C$3,INDEX([1]Ucel!F:F,C$2+ROW()-1),"")</f>
        <v/>
      </c>
      <c r="I3" t="str">
        <f>IF(ROW()&lt;=C$3,INDEX([1]Ucel!C:C,C$2+ROW()-1),"")</f>
        <v/>
      </c>
      <c r="J3" s="1" t="str">
        <f>IF(ROW()&lt;=C$3,SUMIF(A$17:A$10026,A3,J$17:J$10026),"")</f>
        <v/>
      </c>
      <c r="L3" t="str">
        <f>$A3</f>
        <v/>
      </c>
    </row>
    <row r="4" spans="1:13" ht="19.149999999999999" hidden="1" customHeight="1" x14ac:dyDescent="0.25">
      <c r="A4" t="str">
        <f>IF(ROW()&lt;=C$3,INDEX([1]Ucel!F:F,C$2+ROW()-1)&amp;" - "&amp;INDEX([1]Ucel!C:C,C$2+ROW()-1),"")</f>
        <v/>
      </c>
      <c r="E4" t="str">
        <f>IF(ROW()&lt;=C$3,INDEX([1]Ucel!F:F,C$2+ROW()-1),"")</f>
        <v/>
      </c>
      <c r="I4" t="str">
        <f>IF(ROW()&lt;=C$3,INDEX([1]Ucel!C:C,C$2+ROW()-1),"")</f>
        <v/>
      </c>
    </row>
    <row r="5" spans="1:13" ht="19.149999999999999" hidden="1" customHeight="1" x14ac:dyDescent="0.25">
      <c r="A5" t="str">
        <f>IF(ROW()&lt;=C$3,INDEX([1]Ucel!F:F,C$2+ROW()-1)&amp;" - "&amp;INDEX([1]Ucel!C:C,C$2+ROW()-1),"")</f>
        <v/>
      </c>
      <c r="E5" t="str">
        <f>IF(ROW()&lt;=C$3,INDEX([1]Ucel!F:F,C$2+ROW()-1),"")</f>
        <v/>
      </c>
      <c r="F5" s="2" t="s">
        <v>0</v>
      </c>
      <c r="I5" t="str">
        <f>IF(ROW()&lt;=C$3,INDEX([1]Ucel!C:C,C$2+ROW()-1),"")</f>
        <v/>
      </c>
    </row>
    <row r="6" spans="1:13" ht="19.149999999999999" hidden="1" customHeight="1" x14ac:dyDescent="0.25">
      <c r="A6" t="str">
        <f>IF(ROW()&lt;=C$3,INDEX([1]Ucel!F:F,C$2+ROW()-1)&amp;" - "&amp;INDEX([1]Ucel!C:C,C$2+ROW()-1),"")</f>
        <v/>
      </c>
      <c r="E6" t="str">
        <f>IF(ROW()&lt;=C$3,INDEX([1]Ucel!F:F,C$2+ROW()-1),"")</f>
        <v/>
      </c>
      <c r="F6" s="2" t="s">
        <v>1</v>
      </c>
      <c r="I6" t="str">
        <f>IF(ROW()&lt;=C$3,INDEX([1]Ucel!C:C,C$2+ROW()-1),"")</f>
        <v/>
      </c>
    </row>
    <row r="7" spans="1:13" ht="19.149999999999999" hidden="1" customHeight="1" x14ac:dyDescent="0.25">
      <c r="A7" t="str">
        <f>IF(ROW()&lt;=C$3,INDEX([1]Ucel!F:F,C$2+ROW()-1)&amp;" - "&amp;INDEX([1]Ucel!C:C,C$2+ROW()-1),"")</f>
        <v/>
      </c>
      <c r="E7" t="str">
        <f>IF(ROW()&lt;=C$3,INDEX([1]Ucel!F:F,C$2+ROW()-1),"")</f>
        <v/>
      </c>
      <c r="F7" s="3" t="s">
        <v>2</v>
      </c>
      <c r="I7" t="str">
        <f>IF(ROW()&lt;=C$3,INDEX([1]Ucel!C:C,C$2+ROW()-1),"")</f>
        <v/>
      </c>
    </row>
    <row r="8" spans="1:13" ht="19.149999999999999" hidden="1" customHeight="1" x14ac:dyDescent="0.25">
      <c r="A8" t="str">
        <f>IF(ROW()&lt;=C$3,INDEX([1]Ucel!F:F,C$2+ROW()-1)&amp;" - "&amp;INDEX([1]Ucel!C:C,C$2+ROW()-1),"")</f>
        <v/>
      </c>
      <c r="E8" t="str">
        <f>IF(ROW()&lt;=C$3,INDEX([1]Ucel!F:F,C$2+ROW()-1),"")</f>
        <v/>
      </c>
      <c r="F8" s="2" t="s">
        <v>3</v>
      </c>
      <c r="I8" t="str">
        <f>IF(ROW()&lt;=C$3,INDEX([1]Ucel!C:C,C$2+ROW()-1),"")</f>
        <v/>
      </c>
    </row>
    <row r="9" spans="1:13" ht="19.149999999999999" hidden="1" customHeight="1" x14ac:dyDescent="0.25">
      <c r="A9" t="str">
        <f>IF(ROW()&lt;=C$3,INDEX([1]Ucel!F:F,C$2+ROW()-1)&amp;" - "&amp;INDEX([1]Ucel!C:C,C$2+ROW()-1),"")</f>
        <v/>
      </c>
      <c r="I9" t="str">
        <f>IF(ROW()&lt;=C$3,INDEX([1]Ucel!C:C,C$2+ROW()-1),"")</f>
        <v/>
      </c>
    </row>
    <row r="10" spans="1:13" ht="20.45" customHeight="1" x14ac:dyDescent="0.4">
      <c r="A10" s="4" t="s">
        <v>4</v>
      </c>
      <c r="B10" s="4"/>
      <c r="C10" s="4"/>
      <c r="D10" s="4"/>
      <c r="E10" s="4"/>
      <c r="F10" s="4"/>
      <c r="G10" s="4"/>
      <c r="H10" s="4"/>
      <c r="I10" s="4"/>
      <c r="J10" s="4"/>
      <c r="K10" s="4"/>
    </row>
    <row r="11" spans="1:13" x14ac:dyDescent="0.25">
      <c r="A11" t="str">
        <f>IF(ROW()&lt;=C$3,INDEX([1]Ucel!F:F,C$2+ROW()-1)&amp;" - "&amp;INDEX([1]Ucel!C:C,C$2+ROW()-1),"")</f>
        <v/>
      </c>
    </row>
    <row r="13" spans="1:13" x14ac:dyDescent="0.25">
      <c r="A13" s="5" t="s">
        <v>5</v>
      </c>
      <c r="B13" s="5"/>
      <c r="C13" t="s">
        <v>6</v>
      </c>
      <c r="D13">
        <v>2</v>
      </c>
    </row>
    <row r="15" spans="1:13" ht="56.25" x14ac:dyDescent="0.25">
      <c r="A15" s="6" t="s">
        <v>7</v>
      </c>
      <c r="B15" s="6" t="s">
        <v>135</v>
      </c>
      <c r="C15" s="6" t="s">
        <v>8</v>
      </c>
      <c r="D15" s="6" t="s">
        <v>9</v>
      </c>
      <c r="E15" s="6" t="s">
        <v>10</v>
      </c>
      <c r="F15" s="6" t="s">
        <v>11</v>
      </c>
      <c r="G15" s="6" t="s">
        <v>12</v>
      </c>
      <c r="H15" s="6" t="s">
        <v>13</v>
      </c>
      <c r="I15" s="6" t="s">
        <v>14</v>
      </c>
      <c r="J15" s="7" t="s">
        <v>15</v>
      </c>
      <c r="K15" s="8" t="s">
        <v>16</v>
      </c>
    </row>
    <row r="16" spans="1:13" ht="15.75" x14ac:dyDescent="0.25">
      <c r="A16" s="9" t="s">
        <v>17</v>
      </c>
      <c r="B16" s="10"/>
      <c r="C16" s="10"/>
      <c r="D16" s="10"/>
      <c r="E16" s="10"/>
      <c r="F16" s="10"/>
      <c r="G16" s="10"/>
      <c r="H16" s="10"/>
      <c r="I16" s="10"/>
      <c r="J16" s="10"/>
      <c r="K16" s="11"/>
    </row>
    <row r="17" spans="1:13" ht="45" x14ac:dyDescent="0.25">
      <c r="A17" s="12" t="s">
        <v>18</v>
      </c>
      <c r="B17" s="13" t="s">
        <v>101</v>
      </c>
      <c r="C17" s="13">
        <v>2521100008</v>
      </c>
      <c r="D17" s="12">
        <v>250007</v>
      </c>
      <c r="E17" s="14">
        <v>45771</v>
      </c>
      <c r="F17" s="14"/>
      <c r="G17" s="12" t="s">
        <v>19</v>
      </c>
      <c r="H17" s="12">
        <v>33558884</v>
      </c>
      <c r="I17" s="12" t="s">
        <v>20</v>
      </c>
      <c r="J17" s="15">
        <v>919.05</v>
      </c>
      <c r="K17" s="12"/>
    </row>
    <row r="18" spans="1:13" ht="45" x14ac:dyDescent="0.25">
      <c r="A18" s="12" t="s">
        <v>18</v>
      </c>
      <c r="B18" s="13" t="s">
        <v>102</v>
      </c>
      <c r="C18" s="12">
        <v>2521100156</v>
      </c>
      <c r="D18" s="12">
        <v>250103</v>
      </c>
      <c r="E18" s="14">
        <v>45771</v>
      </c>
      <c r="F18" s="14"/>
      <c r="G18" s="12" t="s">
        <v>21</v>
      </c>
      <c r="H18" s="12">
        <v>33558884</v>
      </c>
      <c r="I18" s="12" t="s">
        <v>20</v>
      </c>
      <c r="J18" s="15">
        <v>3368.3</v>
      </c>
      <c r="K18" s="12"/>
      <c r="M18" s="16"/>
    </row>
    <row r="19" spans="1:13" ht="45" x14ac:dyDescent="0.25">
      <c r="A19" s="12" t="s">
        <v>18</v>
      </c>
      <c r="B19" s="13" t="s">
        <v>103</v>
      </c>
      <c r="C19" s="17">
        <v>2521100322</v>
      </c>
      <c r="D19" s="17">
        <v>250230</v>
      </c>
      <c r="E19" s="18">
        <v>45860</v>
      </c>
      <c r="F19" s="18"/>
      <c r="G19" s="12" t="s">
        <v>22</v>
      </c>
      <c r="H19" s="12">
        <v>33558884</v>
      </c>
      <c r="I19" s="12" t="s">
        <v>20</v>
      </c>
      <c r="J19" s="19">
        <v>3506.74</v>
      </c>
      <c r="K19" s="12"/>
    </row>
    <row r="20" spans="1:13" ht="45" x14ac:dyDescent="0.25">
      <c r="A20" s="12" t="s">
        <v>18</v>
      </c>
      <c r="B20" s="13" t="s">
        <v>104</v>
      </c>
      <c r="C20" s="17">
        <v>2521100252</v>
      </c>
      <c r="D20" s="17">
        <v>250165</v>
      </c>
      <c r="E20" s="18">
        <v>45860</v>
      </c>
      <c r="F20" s="18"/>
      <c r="G20" s="12" t="s">
        <v>23</v>
      </c>
      <c r="H20" s="12">
        <v>33558884</v>
      </c>
      <c r="I20" s="12" t="s">
        <v>20</v>
      </c>
      <c r="J20" s="19">
        <v>1243.01</v>
      </c>
      <c r="K20" s="12"/>
    </row>
    <row r="21" spans="1:13" ht="45" x14ac:dyDescent="0.25">
      <c r="A21" s="12" t="s">
        <v>18</v>
      </c>
      <c r="B21" s="13" t="s">
        <v>105</v>
      </c>
      <c r="C21" s="17">
        <v>2521100260</v>
      </c>
      <c r="D21" s="17">
        <v>250157</v>
      </c>
      <c r="E21" s="18">
        <v>45860</v>
      </c>
      <c r="F21" s="18"/>
      <c r="G21" s="12" t="s">
        <v>24</v>
      </c>
      <c r="H21" s="12">
        <v>33558884</v>
      </c>
      <c r="I21" s="12" t="s">
        <v>20</v>
      </c>
      <c r="J21" s="19">
        <v>2776.31</v>
      </c>
      <c r="K21" s="12"/>
    </row>
    <row r="22" spans="1:13" ht="45" x14ac:dyDescent="0.25">
      <c r="A22" s="12" t="s">
        <v>18</v>
      </c>
      <c r="B22" s="13" t="s">
        <v>106</v>
      </c>
      <c r="C22" s="17">
        <v>2521100254</v>
      </c>
      <c r="D22" s="17">
        <v>250153</v>
      </c>
      <c r="E22" s="18">
        <v>45860</v>
      </c>
      <c r="F22" s="18"/>
      <c r="G22" s="12" t="s">
        <v>25</v>
      </c>
      <c r="H22" s="17">
        <v>33558884</v>
      </c>
      <c r="I22" s="17" t="s">
        <v>20</v>
      </c>
      <c r="J22" s="19">
        <v>1666.85</v>
      </c>
      <c r="K22" s="12"/>
    </row>
    <row r="23" spans="1:13" ht="45" x14ac:dyDescent="0.25">
      <c r="A23" s="12" t="s">
        <v>18</v>
      </c>
      <c r="B23" s="13" t="s">
        <v>107</v>
      </c>
      <c r="C23" s="17">
        <v>2521100124</v>
      </c>
      <c r="D23" s="17">
        <v>250081</v>
      </c>
      <c r="E23" s="18">
        <v>45771</v>
      </c>
      <c r="F23" s="18"/>
      <c r="G23" s="12" t="s">
        <v>26</v>
      </c>
      <c r="H23" s="17">
        <v>33558884</v>
      </c>
      <c r="I23" s="17" t="s">
        <v>20</v>
      </c>
      <c r="J23" s="19">
        <v>4594.1099999999997</v>
      </c>
      <c r="K23" s="12"/>
    </row>
    <row r="24" spans="1:13" ht="45" x14ac:dyDescent="0.25">
      <c r="A24" s="12" t="s">
        <v>18</v>
      </c>
      <c r="B24" s="13" t="s">
        <v>108</v>
      </c>
      <c r="C24" s="17">
        <v>2521100155</v>
      </c>
      <c r="D24" s="17">
        <v>250097</v>
      </c>
      <c r="E24" s="18">
        <v>45771</v>
      </c>
      <c r="F24" s="18"/>
      <c r="G24" s="12" t="s">
        <v>27</v>
      </c>
      <c r="H24" s="17">
        <v>33558884</v>
      </c>
      <c r="I24" s="17" t="s">
        <v>20</v>
      </c>
      <c r="J24" s="19">
        <v>3845.91</v>
      </c>
      <c r="K24" s="12"/>
    </row>
    <row r="25" spans="1:13" ht="45" x14ac:dyDescent="0.25">
      <c r="A25" s="12" t="s">
        <v>18</v>
      </c>
      <c r="B25" s="13" t="s">
        <v>109</v>
      </c>
      <c r="C25" s="17">
        <v>2521100234</v>
      </c>
      <c r="D25" s="17">
        <v>2025044</v>
      </c>
      <c r="E25" s="18">
        <v>45762</v>
      </c>
      <c r="F25" s="18"/>
      <c r="G25" s="12" t="s">
        <v>28</v>
      </c>
      <c r="H25" s="17">
        <v>47485906</v>
      </c>
      <c r="I25" s="17" t="s">
        <v>29</v>
      </c>
      <c r="J25" s="19">
        <v>8050</v>
      </c>
      <c r="K25" s="12"/>
    </row>
    <row r="26" spans="1:13" ht="45" x14ac:dyDescent="0.25">
      <c r="A26" s="12" t="s">
        <v>18</v>
      </c>
      <c r="B26" s="13" t="s">
        <v>110</v>
      </c>
      <c r="C26" s="17">
        <v>2521100059</v>
      </c>
      <c r="D26" s="17">
        <v>2025021</v>
      </c>
      <c r="E26" s="18">
        <v>45861</v>
      </c>
      <c r="F26" s="18"/>
      <c r="G26" s="12" t="s">
        <v>30</v>
      </c>
      <c r="H26" s="17">
        <v>47485906</v>
      </c>
      <c r="I26" s="17" t="s">
        <v>29</v>
      </c>
      <c r="J26" s="19">
        <v>12360</v>
      </c>
      <c r="K26" s="12"/>
    </row>
    <row r="27" spans="1:13" ht="45" x14ac:dyDescent="0.25">
      <c r="A27" s="12" t="s">
        <v>18</v>
      </c>
      <c r="B27" s="13" t="s">
        <v>111</v>
      </c>
      <c r="C27" s="17">
        <v>2521100502</v>
      </c>
      <c r="D27" s="17">
        <v>2025077</v>
      </c>
      <c r="E27" s="18">
        <v>45853</v>
      </c>
      <c r="F27" s="18"/>
      <c r="G27" s="12" t="s">
        <v>31</v>
      </c>
      <c r="H27" s="17">
        <v>47485906</v>
      </c>
      <c r="I27" s="17" t="s">
        <v>29</v>
      </c>
      <c r="J27" s="19">
        <v>9405</v>
      </c>
      <c r="K27" s="12"/>
    </row>
    <row r="28" spans="1:13" ht="45" x14ac:dyDescent="0.25">
      <c r="A28" s="12" t="s">
        <v>18</v>
      </c>
      <c r="B28" s="13" t="s">
        <v>112</v>
      </c>
      <c r="C28" s="17">
        <v>252100009</v>
      </c>
      <c r="D28" s="17">
        <v>9125217723</v>
      </c>
      <c r="E28" s="18">
        <v>45737</v>
      </c>
      <c r="F28" s="18"/>
      <c r="G28" s="12" t="s">
        <v>32</v>
      </c>
      <c r="H28" s="17">
        <v>35897821</v>
      </c>
      <c r="I28" s="17" t="s">
        <v>33</v>
      </c>
      <c r="J28" s="19">
        <v>12705</v>
      </c>
      <c r="K28" s="12"/>
    </row>
    <row r="29" spans="1:13" ht="60" x14ac:dyDescent="0.25">
      <c r="A29" s="12" t="s">
        <v>18</v>
      </c>
      <c r="B29" s="13" t="s">
        <v>113</v>
      </c>
      <c r="C29" s="17">
        <v>252100003</v>
      </c>
      <c r="D29" s="17">
        <v>9125100987</v>
      </c>
      <c r="E29" s="18">
        <v>45698</v>
      </c>
      <c r="F29" s="18"/>
      <c r="G29" s="12" t="s">
        <v>34</v>
      </c>
      <c r="H29" s="17">
        <v>35897821</v>
      </c>
      <c r="I29" s="17" t="s">
        <v>33</v>
      </c>
      <c r="J29" s="19">
        <v>11592</v>
      </c>
      <c r="K29" s="12"/>
    </row>
    <row r="30" spans="1:13" ht="45" x14ac:dyDescent="0.25">
      <c r="A30" s="12" t="s">
        <v>18</v>
      </c>
      <c r="B30" s="13" t="s">
        <v>114</v>
      </c>
      <c r="C30" s="17">
        <v>2521100460</v>
      </c>
      <c r="D30" s="17">
        <v>110511228</v>
      </c>
      <c r="E30" s="18">
        <v>45838</v>
      </c>
      <c r="F30" s="18"/>
      <c r="G30" s="12" t="s">
        <v>35</v>
      </c>
      <c r="H30" s="17">
        <v>44551304</v>
      </c>
      <c r="I30" s="17" t="s">
        <v>36</v>
      </c>
      <c r="J30" s="19">
        <v>11012.06</v>
      </c>
      <c r="K30" s="12"/>
    </row>
    <row r="31" spans="1:13" ht="45" x14ac:dyDescent="0.25">
      <c r="A31" s="12" t="s">
        <v>18</v>
      </c>
      <c r="B31" s="13" t="s">
        <v>115</v>
      </c>
      <c r="C31" s="17">
        <v>252100001</v>
      </c>
      <c r="D31" s="17">
        <v>9188</v>
      </c>
      <c r="E31" s="18">
        <v>45691</v>
      </c>
      <c r="F31" s="18"/>
      <c r="G31" s="12" t="s">
        <v>37</v>
      </c>
      <c r="H31" s="17">
        <v>46640134</v>
      </c>
      <c r="I31" s="17" t="s">
        <v>38</v>
      </c>
      <c r="J31" s="19">
        <v>6298</v>
      </c>
      <c r="K31" s="12"/>
    </row>
    <row r="32" spans="1:13" ht="45" x14ac:dyDescent="0.25">
      <c r="A32" s="12" t="s">
        <v>18</v>
      </c>
      <c r="B32" s="13" t="s">
        <v>115</v>
      </c>
      <c r="C32" s="17">
        <v>2521100170</v>
      </c>
      <c r="D32" s="17">
        <v>5020250910</v>
      </c>
      <c r="E32" s="18">
        <v>45762</v>
      </c>
      <c r="F32" s="18"/>
      <c r="G32" s="12" t="s">
        <v>39</v>
      </c>
      <c r="H32" s="17">
        <v>46640134</v>
      </c>
      <c r="I32" s="17" t="s">
        <v>38</v>
      </c>
      <c r="J32" s="19">
        <v>2273</v>
      </c>
      <c r="K32" s="12"/>
    </row>
    <row r="33" spans="1:11" ht="45" x14ac:dyDescent="0.25">
      <c r="A33" s="12" t="s">
        <v>18</v>
      </c>
      <c r="B33" s="13" t="s">
        <v>115</v>
      </c>
      <c r="C33" s="17">
        <v>2521100319</v>
      </c>
      <c r="D33" s="17">
        <v>5020251601</v>
      </c>
      <c r="E33" s="18">
        <v>45853</v>
      </c>
      <c r="F33" s="18"/>
      <c r="G33" s="12" t="s">
        <v>40</v>
      </c>
      <c r="H33" s="17">
        <v>46640134</v>
      </c>
      <c r="I33" s="17" t="s">
        <v>38</v>
      </c>
      <c r="J33" s="19">
        <v>14701.7</v>
      </c>
      <c r="K33" s="12"/>
    </row>
    <row r="34" spans="1:11" ht="45" x14ac:dyDescent="0.25">
      <c r="A34" s="12" t="s">
        <v>18</v>
      </c>
      <c r="B34" s="13" t="s">
        <v>116</v>
      </c>
      <c r="C34" s="17">
        <v>2521100161</v>
      </c>
      <c r="D34" s="17">
        <v>5020250931</v>
      </c>
      <c r="E34" s="18">
        <v>45762</v>
      </c>
      <c r="F34" s="18"/>
      <c r="G34" s="12" t="s">
        <v>41</v>
      </c>
      <c r="H34" s="17">
        <v>46640134</v>
      </c>
      <c r="I34" s="17" t="s">
        <v>38</v>
      </c>
      <c r="J34" s="19">
        <v>16069</v>
      </c>
      <c r="K34" s="12"/>
    </row>
    <row r="35" spans="1:11" ht="45" x14ac:dyDescent="0.25">
      <c r="A35" s="12" t="s">
        <v>18</v>
      </c>
      <c r="B35" s="13" t="s">
        <v>117</v>
      </c>
      <c r="C35" s="17">
        <v>2521100227</v>
      </c>
      <c r="D35" s="17">
        <v>41250003</v>
      </c>
      <c r="E35" s="18">
        <v>45861</v>
      </c>
      <c r="F35" s="18"/>
      <c r="G35" s="12" t="s">
        <v>42</v>
      </c>
      <c r="H35" s="17">
        <v>36522279</v>
      </c>
      <c r="I35" s="17" t="s">
        <v>43</v>
      </c>
      <c r="J35" s="19">
        <v>9041</v>
      </c>
      <c r="K35" s="12"/>
    </row>
    <row r="36" spans="1:11" ht="45" x14ac:dyDescent="0.25">
      <c r="A36" s="12" t="s">
        <v>18</v>
      </c>
      <c r="B36" s="13" t="s">
        <v>117</v>
      </c>
      <c r="C36" s="13">
        <v>252100012</v>
      </c>
      <c r="D36" s="12">
        <v>2500007</v>
      </c>
      <c r="E36" s="14">
        <v>45751</v>
      </c>
      <c r="F36" s="14"/>
      <c r="G36" s="12" t="s">
        <v>44</v>
      </c>
      <c r="H36" s="12">
        <v>36522279</v>
      </c>
      <c r="I36" s="12" t="s">
        <v>43</v>
      </c>
      <c r="J36" s="15">
        <v>2500</v>
      </c>
      <c r="K36" s="12"/>
    </row>
    <row r="37" spans="1:11" ht="45" x14ac:dyDescent="0.25">
      <c r="A37" s="12" t="s">
        <v>18</v>
      </c>
      <c r="B37" s="13" t="s">
        <v>117</v>
      </c>
      <c r="C37" s="12">
        <v>2521100229</v>
      </c>
      <c r="D37" s="12">
        <v>41250004</v>
      </c>
      <c r="E37" s="14">
        <v>45861</v>
      </c>
      <c r="F37" s="14"/>
      <c r="G37" s="12" t="s">
        <v>45</v>
      </c>
      <c r="H37" s="12">
        <v>36522279</v>
      </c>
      <c r="I37" s="12" t="s">
        <v>43</v>
      </c>
      <c r="J37" s="15">
        <v>12206</v>
      </c>
      <c r="K37" s="12"/>
    </row>
    <row r="38" spans="1:11" ht="45" x14ac:dyDescent="0.25">
      <c r="A38" s="12" t="s">
        <v>18</v>
      </c>
      <c r="B38" s="13" t="s">
        <v>118</v>
      </c>
      <c r="C38" s="17">
        <v>2521100166</v>
      </c>
      <c r="D38" s="17">
        <v>5020250929</v>
      </c>
      <c r="E38" s="18">
        <v>45762</v>
      </c>
      <c r="F38" s="18"/>
      <c r="G38" s="12" t="s">
        <v>46</v>
      </c>
      <c r="H38" s="17">
        <v>46640134</v>
      </c>
      <c r="I38" s="17" t="s">
        <v>38</v>
      </c>
      <c r="J38" s="19">
        <v>7307</v>
      </c>
      <c r="K38" s="12"/>
    </row>
    <row r="39" spans="1:11" ht="45" x14ac:dyDescent="0.25">
      <c r="A39" s="12" t="s">
        <v>18</v>
      </c>
      <c r="B39" s="13" t="s">
        <v>119</v>
      </c>
      <c r="C39" s="17">
        <v>2521100063</v>
      </c>
      <c r="D39" s="17">
        <v>2025005042</v>
      </c>
      <c r="E39" s="18">
        <v>45860</v>
      </c>
      <c r="F39" s="18"/>
      <c r="G39" s="12" t="s">
        <v>47</v>
      </c>
      <c r="H39" s="17">
        <v>36845981</v>
      </c>
      <c r="I39" s="17" t="s">
        <v>48</v>
      </c>
      <c r="J39" s="19">
        <v>2781.7</v>
      </c>
      <c r="K39" s="12"/>
    </row>
    <row r="40" spans="1:11" ht="45" x14ac:dyDescent="0.25">
      <c r="A40" s="12" t="s">
        <v>18</v>
      </c>
      <c r="B40" s="13" t="s">
        <v>120</v>
      </c>
      <c r="C40" s="17">
        <v>2521100291</v>
      </c>
      <c r="D40" s="17">
        <v>2025005115</v>
      </c>
      <c r="E40" s="18">
        <v>45860</v>
      </c>
      <c r="F40" s="18"/>
      <c r="G40" s="12" t="s">
        <v>49</v>
      </c>
      <c r="H40" s="17">
        <v>36845981</v>
      </c>
      <c r="I40" s="17" t="s">
        <v>48</v>
      </c>
      <c r="J40" s="19">
        <v>5834</v>
      </c>
      <c r="K40" s="12"/>
    </row>
    <row r="41" spans="1:11" ht="45" x14ac:dyDescent="0.25">
      <c r="A41" s="12" t="s">
        <v>18</v>
      </c>
      <c r="B41" s="13" t="s">
        <v>121</v>
      </c>
      <c r="C41" s="17">
        <v>2521100489</v>
      </c>
      <c r="D41" s="17">
        <v>2500032</v>
      </c>
      <c r="E41" s="18">
        <v>45861</v>
      </c>
      <c r="F41" s="18"/>
      <c r="G41" s="12" t="s">
        <v>50</v>
      </c>
      <c r="H41" s="17">
        <v>33362335</v>
      </c>
      <c r="I41" s="17" t="s">
        <v>51</v>
      </c>
      <c r="J41" s="19">
        <v>3400</v>
      </c>
      <c r="K41" s="12"/>
    </row>
    <row r="42" spans="1:11" ht="45" x14ac:dyDescent="0.25">
      <c r="A42" s="12" t="s">
        <v>18</v>
      </c>
      <c r="B42" s="13" t="s">
        <v>122</v>
      </c>
      <c r="C42" s="17">
        <v>2521100162</v>
      </c>
      <c r="D42" s="17">
        <v>5020250930</v>
      </c>
      <c r="E42" s="18">
        <v>45762</v>
      </c>
      <c r="F42" s="18"/>
      <c r="G42" s="12" t="s">
        <v>52</v>
      </c>
      <c r="H42" s="17">
        <v>46640134</v>
      </c>
      <c r="I42" s="17" t="s">
        <v>38</v>
      </c>
      <c r="J42" s="19">
        <v>8554.5</v>
      </c>
      <c r="K42" s="12"/>
    </row>
    <row r="43" spans="1:11" ht="45" x14ac:dyDescent="0.25">
      <c r="A43" s="12" t="s">
        <v>18</v>
      </c>
      <c r="B43" s="13" t="s">
        <v>119</v>
      </c>
      <c r="C43" s="17">
        <v>2521100062</v>
      </c>
      <c r="D43" s="17">
        <v>2025005041</v>
      </c>
      <c r="E43" s="18">
        <v>45860</v>
      </c>
      <c r="F43" s="18"/>
      <c r="G43" s="12" t="s">
        <v>53</v>
      </c>
      <c r="H43" s="17">
        <v>36845981</v>
      </c>
      <c r="I43" s="17" t="s">
        <v>48</v>
      </c>
      <c r="J43" s="19">
        <v>2936.1</v>
      </c>
      <c r="K43" s="12"/>
    </row>
    <row r="44" spans="1:11" ht="45" x14ac:dyDescent="0.25">
      <c r="A44" s="12" t="s">
        <v>18</v>
      </c>
      <c r="B44" s="13" t="s">
        <v>120</v>
      </c>
      <c r="C44" s="17">
        <v>2521100231</v>
      </c>
      <c r="D44" s="17">
        <v>2025005112</v>
      </c>
      <c r="E44" s="18">
        <v>45860</v>
      </c>
      <c r="F44" s="18"/>
      <c r="G44" s="12" t="s">
        <v>54</v>
      </c>
      <c r="H44" s="17">
        <v>36845981</v>
      </c>
      <c r="I44" s="17" t="s">
        <v>48</v>
      </c>
      <c r="J44" s="19">
        <v>6728.8</v>
      </c>
      <c r="K44" s="12"/>
    </row>
    <row r="45" spans="1:11" ht="45" x14ac:dyDescent="0.25">
      <c r="A45" s="12" t="s">
        <v>18</v>
      </c>
      <c r="B45" s="13" t="s">
        <v>120</v>
      </c>
      <c r="C45" s="17">
        <v>2521100236</v>
      </c>
      <c r="D45" s="17">
        <v>2025005113</v>
      </c>
      <c r="E45" s="18">
        <v>45860</v>
      </c>
      <c r="F45" s="18"/>
      <c r="G45" s="12" t="s">
        <v>55</v>
      </c>
      <c r="H45" s="17">
        <v>36845981</v>
      </c>
      <c r="I45" s="17" t="s">
        <v>48</v>
      </c>
      <c r="J45" s="19">
        <v>1574.6</v>
      </c>
      <c r="K45" s="12"/>
    </row>
    <row r="46" spans="1:11" ht="60" x14ac:dyDescent="0.25">
      <c r="A46" s="12" t="s">
        <v>18</v>
      </c>
      <c r="B46" s="13" t="s">
        <v>123</v>
      </c>
      <c r="C46" s="17">
        <v>2521100074</v>
      </c>
      <c r="D46" s="17">
        <v>2025000108</v>
      </c>
      <c r="E46" s="18">
        <v>45861</v>
      </c>
      <c r="F46" s="18"/>
      <c r="G46" s="12" t="s">
        <v>56</v>
      </c>
      <c r="H46" s="17">
        <v>36609111</v>
      </c>
      <c r="I46" s="12" t="s">
        <v>57</v>
      </c>
      <c r="J46" s="19">
        <v>1147.4000000000001</v>
      </c>
      <c r="K46" s="12"/>
    </row>
    <row r="47" spans="1:11" ht="45" x14ac:dyDescent="0.25">
      <c r="A47" s="12" t="s">
        <v>18</v>
      </c>
      <c r="B47" s="13" t="s">
        <v>119</v>
      </c>
      <c r="C47" s="17">
        <v>2521100079</v>
      </c>
      <c r="D47" s="17">
        <v>2025005048</v>
      </c>
      <c r="E47" s="18">
        <v>45860</v>
      </c>
      <c r="F47" s="18"/>
      <c r="G47" s="12" t="s">
        <v>58</v>
      </c>
      <c r="H47" s="17">
        <v>36845981</v>
      </c>
      <c r="I47" s="17" t="s">
        <v>48</v>
      </c>
      <c r="J47" s="19">
        <v>2916.4</v>
      </c>
      <c r="K47" s="12"/>
    </row>
    <row r="48" spans="1:11" ht="45" x14ac:dyDescent="0.25">
      <c r="A48" s="12" t="s">
        <v>18</v>
      </c>
      <c r="B48" s="13" t="s">
        <v>124</v>
      </c>
      <c r="C48" s="17">
        <v>2521100168</v>
      </c>
      <c r="D48" s="17">
        <v>5020250927</v>
      </c>
      <c r="E48" s="18">
        <v>45762</v>
      </c>
      <c r="F48" s="18"/>
      <c r="G48" s="12" t="s">
        <v>59</v>
      </c>
      <c r="H48" s="17">
        <v>46640134</v>
      </c>
      <c r="I48" s="17" t="s">
        <v>38</v>
      </c>
      <c r="J48" s="19">
        <v>9337</v>
      </c>
      <c r="K48" s="12"/>
    </row>
    <row r="49" spans="1:11" ht="45" x14ac:dyDescent="0.25">
      <c r="A49" s="12" t="s">
        <v>18</v>
      </c>
      <c r="B49" s="13" t="s">
        <v>125</v>
      </c>
      <c r="C49" s="17">
        <v>252100007</v>
      </c>
      <c r="D49" s="17">
        <v>20250001</v>
      </c>
      <c r="E49" s="18">
        <v>45708</v>
      </c>
      <c r="F49" s="18"/>
      <c r="G49" s="12" t="s">
        <v>60</v>
      </c>
      <c r="H49" s="17">
        <v>47082089</v>
      </c>
      <c r="I49" s="17" t="s">
        <v>61</v>
      </c>
      <c r="J49" s="19">
        <v>1000</v>
      </c>
      <c r="K49" s="12"/>
    </row>
    <row r="50" spans="1:11" ht="45" x14ac:dyDescent="0.25">
      <c r="A50" s="12" t="s">
        <v>18</v>
      </c>
      <c r="B50" s="13" t="s">
        <v>126</v>
      </c>
      <c r="C50" s="17">
        <v>2521100142</v>
      </c>
      <c r="D50" s="17">
        <v>202503026</v>
      </c>
      <c r="E50" s="18">
        <v>45775</v>
      </c>
      <c r="F50" s="18"/>
      <c r="G50" s="12" t="s">
        <v>62</v>
      </c>
      <c r="H50" s="17">
        <v>47082089</v>
      </c>
      <c r="I50" s="17" t="s">
        <v>61</v>
      </c>
      <c r="J50" s="19">
        <v>492</v>
      </c>
      <c r="K50" s="12"/>
    </row>
    <row r="51" spans="1:11" ht="45" x14ac:dyDescent="0.25">
      <c r="A51" s="12" t="s">
        <v>18</v>
      </c>
      <c r="B51" s="13" t="s">
        <v>127</v>
      </c>
      <c r="C51" s="17">
        <v>2521100103</v>
      </c>
      <c r="D51" s="17">
        <v>25020009</v>
      </c>
      <c r="E51" s="18">
        <v>45861</v>
      </c>
      <c r="F51" s="18"/>
      <c r="G51" s="12" t="s">
        <v>63</v>
      </c>
      <c r="H51" s="17">
        <v>35950366</v>
      </c>
      <c r="I51" s="12" t="s">
        <v>64</v>
      </c>
      <c r="J51" s="19">
        <v>1937.25</v>
      </c>
      <c r="K51" s="12"/>
    </row>
    <row r="52" spans="1:11" ht="45" x14ac:dyDescent="0.25">
      <c r="A52" s="12" t="s">
        <v>18</v>
      </c>
      <c r="B52" s="13" t="s">
        <v>128</v>
      </c>
      <c r="C52" s="17">
        <v>2521100239</v>
      </c>
      <c r="D52" s="17">
        <v>25040007</v>
      </c>
      <c r="E52" s="18">
        <v>45861</v>
      </c>
      <c r="F52" s="18"/>
      <c r="G52" s="12" t="s">
        <v>65</v>
      </c>
      <c r="H52" s="17">
        <v>35950366</v>
      </c>
      <c r="I52" s="12" t="s">
        <v>64</v>
      </c>
      <c r="J52" s="19">
        <v>2367.75</v>
      </c>
      <c r="K52" s="12"/>
    </row>
    <row r="53" spans="1:11" ht="45" x14ac:dyDescent="0.25">
      <c r="A53" s="12" t="s">
        <v>18</v>
      </c>
      <c r="B53" s="13" t="s">
        <v>129</v>
      </c>
      <c r="C53" s="17">
        <v>2521100240</v>
      </c>
      <c r="D53" s="17">
        <v>12025</v>
      </c>
      <c r="E53" s="18">
        <v>45776</v>
      </c>
      <c r="F53" s="18"/>
      <c r="G53" s="12" t="s">
        <v>66</v>
      </c>
      <c r="H53" s="17">
        <v>46281487</v>
      </c>
      <c r="I53" s="17" t="s">
        <v>67</v>
      </c>
      <c r="J53" s="19">
        <v>2500</v>
      </c>
      <c r="K53" s="12"/>
    </row>
    <row r="54" spans="1:11" ht="45" x14ac:dyDescent="0.25">
      <c r="A54" s="12" t="s">
        <v>18</v>
      </c>
      <c r="B54" s="13" t="s">
        <v>129</v>
      </c>
      <c r="C54" s="13">
        <v>2521100255</v>
      </c>
      <c r="D54" s="12">
        <v>22025</v>
      </c>
      <c r="E54" s="14">
        <v>45855</v>
      </c>
      <c r="F54" s="14"/>
      <c r="G54" s="12" t="s">
        <v>68</v>
      </c>
      <c r="H54" s="12">
        <v>46281487</v>
      </c>
      <c r="I54" s="12" t="s">
        <v>67</v>
      </c>
      <c r="J54" s="15">
        <v>2500</v>
      </c>
      <c r="K54" s="12"/>
    </row>
    <row r="55" spans="1:11" ht="45" x14ac:dyDescent="0.25">
      <c r="A55" s="12" t="s">
        <v>18</v>
      </c>
      <c r="B55" s="13" t="s">
        <v>129</v>
      </c>
      <c r="C55" s="13">
        <v>2521100282</v>
      </c>
      <c r="D55" s="12">
        <v>32025</v>
      </c>
      <c r="E55" s="14">
        <v>45855</v>
      </c>
      <c r="F55" s="14"/>
      <c r="G55" s="12" t="s">
        <v>69</v>
      </c>
      <c r="H55" s="12">
        <v>46281487</v>
      </c>
      <c r="I55" s="12" t="s">
        <v>67</v>
      </c>
      <c r="J55" s="15">
        <v>2500</v>
      </c>
      <c r="K55" s="12"/>
    </row>
    <row r="56" spans="1:11" ht="45" x14ac:dyDescent="0.25">
      <c r="A56" s="12" t="s">
        <v>18</v>
      </c>
      <c r="B56" s="13" t="s">
        <v>129</v>
      </c>
      <c r="C56" s="13">
        <v>2521100394</v>
      </c>
      <c r="D56" s="17">
        <v>42025</v>
      </c>
      <c r="E56" s="18">
        <v>45855</v>
      </c>
      <c r="F56" s="18"/>
      <c r="G56" s="12" t="s">
        <v>70</v>
      </c>
      <c r="H56" s="17">
        <v>46281487</v>
      </c>
      <c r="I56" s="17" t="s">
        <v>67</v>
      </c>
      <c r="J56" s="19">
        <v>2500</v>
      </c>
      <c r="K56" s="12"/>
    </row>
    <row r="57" spans="1:11" ht="45" x14ac:dyDescent="0.25">
      <c r="A57" s="12" t="s">
        <v>18</v>
      </c>
      <c r="B57" s="13" t="s">
        <v>129</v>
      </c>
      <c r="C57" s="13">
        <v>2521100452</v>
      </c>
      <c r="D57" s="17">
        <v>52025</v>
      </c>
      <c r="E57" s="18">
        <v>45855</v>
      </c>
      <c r="F57" s="18"/>
      <c r="G57" s="12" t="s">
        <v>71</v>
      </c>
      <c r="H57" s="17">
        <v>46281487</v>
      </c>
      <c r="I57" s="17" t="s">
        <v>67</v>
      </c>
      <c r="J57" s="19">
        <v>2500</v>
      </c>
      <c r="K57" s="12"/>
    </row>
    <row r="58" spans="1:11" ht="45" x14ac:dyDescent="0.25">
      <c r="A58" s="13" t="s">
        <v>18</v>
      </c>
      <c r="B58" s="13" t="s">
        <v>129</v>
      </c>
      <c r="C58" s="13">
        <v>2521100555</v>
      </c>
      <c r="D58" s="22">
        <v>62025</v>
      </c>
      <c r="E58" s="23">
        <v>45884</v>
      </c>
      <c r="F58" s="23"/>
      <c r="G58" s="13" t="s">
        <v>72</v>
      </c>
      <c r="H58" s="22">
        <v>46281487</v>
      </c>
      <c r="I58" s="22" t="s">
        <v>67</v>
      </c>
      <c r="J58" s="24">
        <v>2500</v>
      </c>
      <c r="K58" s="12"/>
    </row>
    <row r="59" spans="1:11" ht="45" x14ac:dyDescent="0.25">
      <c r="A59" s="13" t="s">
        <v>18</v>
      </c>
      <c r="B59" s="13" t="s">
        <v>130</v>
      </c>
      <c r="C59" s="13">
        <v>2521100045</v>
      </c>
      <c r="D59" s="22">
        <v>202501</v>
      </c>
      <c r="E59" s="23">
        <v>45782</v>
      </c>
      <c r="F59" s="23"/>
      <c r="G59" s="13" t="s">
        <v>73</v>
      </c>
      <c r="H59" s="22">
        <v>40801136</v>
      </c>
      <c r="I59" s="22" t="s">
        <v>74</v>
      </c>
      <c r="J59" s="24">
        <v>1000</v>
      </c>
      <c r="K59" s="12"/>
    </row>
    <row r="60" spans="1:11" ht="45" x14ac:dyDescent="0.25">
      <c r="A60" s="13" t="s">
        <v>18</v>
      </c>
      <c r="B60" s="13" t="s">
        <v>130</v>
      </c>
      <c r="C60" s="13">
        <v>2521100114</v>
      </c>
      <c r="D60" s="22">
        <v>202502</v>
      </c>
      <c r="E60" s="23">
        <v>45782</v>
      </c>
      <c r="F60" s="23"/>
      <c r="G60" s="13" t="s">
        <v>75</v>
      </c>
      <c r="H60" s="22">
        <v>40501136</v>
      </c>
      <c r="I60" s="22" t="s">
        <v>74</v>
      </c>
      <c r="J60" s="24">
        <v>1000</v>
      </c>
      <c r="K60" s="20"/>
    </row>
    <row r="61" spans="1:11" ht="45" x14ac:dyDescent="0.25">
      <c r="A61" s="13" t="s">
        <v>18</v>
      </c>
      <c r="B61" s="13" t="s">
        <v>130</v>
      </c>
      <c r="C61" s="13">
        <v>2521100213</v>
      </c>
      <c r="D61" s="22">
        <v>202503</v>
      </c>
      <c r="E61" s="23">
        <v>45782</v>
      </c>
      <c r="F61" s="23"/>
      <c r="G61" s="13" t="s">
        <v>76</v>
      </c>
      <c r="H61" s="22">
        <v>40501136</v>
      </c>
      <c r="I61" s="22" t="s">
        <v>74</v>
      </c>
      <c r="J61" s="24">
        <v>1000</v>
      </c>
      <c r="K61" s="12"/>
    </row>
    <row r="62" spans="1:11" ht="45" x14ac:dyDescent="0.25">
      <c r="A62" s="13" t="s">
        <v>18</v>
      </c>
      <c r="B62" s="13" t="s">
        <v>130</v>
      </c>
      <c r="C62" s="13">
        <v>2521100359</v>
      </c>
      <c r="D62" s="22">
        <v>202504</v>
      </c>
      <c r="E62" s="23">
        <v>45856</v>
      </c>
      <c r="F62" s="23"/>
      <c r="G62" s="13" t="s">
        <v>77</v>
      </c>
      <c r="H62" s="22">
        <v>40501136</v>
      </c>
      <c r="I62" s="22" t="s">
        <v>74</v>
      </c>
      <c r="J62" s="24">
        <v>1000</v>
      </c>
      <c r="K62" s="12"/>
    </row>
    <row r="63" spans="1:11" ht="45" x14ac:dyDescent="0.25">
      <c r="A63" s="13" t="s">
        <v>18</v>
      </c>
      <c r="B63" s="13" t="s">
        <v>130</v>
      </c>
      <c r="C63" s="13">
        <v>2521100367</v>
      </c>
      <c r="D63" s="22">
        <v>202505</v>
      </c>
      <c r="E63" s="23">
        <v>45856</v>
      </c>
      <c r="F63" s="23"/>
      <c r="G63" s="13" t="s">
        <v>78</v>
      </c>
      <c r="H63" s="22">
        <v>40501136</v>
      </c>
      <c r="I63" s="22" t="s">
        <v>74</v>
      </c>
      <c r="J63" s="24">
        <v>1000</v>
      </c>
      <c r="K63" s="12"/>
    </row>
    <row r="64" spans="1:11" ht="45" x14ac:dyDescent="0.25">
      <c r="A64" s="13" t="s">
        <v>18</v>
      </c>
      <c r="B64" s="13" t="s">
        <v>131</v>
      </c>
      <c r="C64" s="13">
        <v>2521100183</v>
      </c>
      <c r="D64" s="22">
        <v>12025</v>
      </c>
      <c r="E64" s="23">
        <v>45782</v>
      </c>
      <c r="F64" s="23"/>
      <c r="G64" s="13" t="s">
        <v>79</v>
      </c>
      <c r="H64" s="22">
        <v>52941400</v>
      </c>
      <c r="I64" s="22" t="s">
        <v>80</v>
      </c>
      <c r="J64" s="24">
        <v>1500</v>
      </c>
      <c r="K64" s="12"/>
    </row>
    <row r="65" spans="1:11" ht="45" x14ac:dyDescent="0.25">
      <c r="A65" s="12" t="s">
        <v>18</v>
      </c>
      <c r="B65" s="13" t="s">
        <v>131</v>
      </c>
      <c r="C65" s="13">
        <v>2521100172</v>
      </c>
      <c r="D65" s="17">
        <v>22025</v>
      </c>
      <c r="E65" s="18">
        <v>45782</v>
      </c>
      <c r="F65" s="18"/>
      <c r="G65" s="12" t="s">
        <v>81</v>
      </c>
      <c r="H65" s="17">
        <v>52941400</v>
      </c>
      <c r="I65" s="17" t="s">
        <v>80</v>
      </c>
      <c r="J65" s="19">
        <v>1500</v>
      </c>
      <c r="K65" s="12"/>
    </row>
    <row r="66" spans="1:11" ht="45" x14ac:dyDescent="0.25">
      <c r="A66" s="12" t="s">
        <v>18</v>
      </c>
      <c r="B66" s="13" t="s">
        <v>131</v>
      </c>
      <c r="C66" s="13">
        <v>2521100180</v>
      </c>
      <c r="D66" s="17">
        <v>32025</v>
      </c>
      <c r="E66" s="18">
        <v>45782</v>
      </c>
      <c r="F66" s="18"/>
      <c r="G66" s="12" t="s">
        <v>82</v>
      </c>
      <c r="H66" s="17">
        <v>52941400</v>
      </c>
      <c r="I66" s="17" t="s">
        <v>80</v>
      </c>
      <c r="J66" s="19">
        <v>1500</v>
      </c>
      <c r="K66" s="12"/>
    </row>
    <row r="67" spans="1:11" ht="45" x14ac:dyDescent="0.25">
      <c r="A67" s="12" t="s">
        <v>18</v>
      </c>
      <c r="B67" s="13" t="s">
        <v>131</v>
      </c>
      <c r="C67" s="13">
        <v>2521100315</v>
      </c>
      <c r="D67" s="17">
        <v>42025</v>
      </c>
      <c r="E67" s="18">
        <v>45856</v>
      </c>
      <c r="F67" s="18"/>
      <c r="G67" s="12" t="s">
        <v>83</v>
      </c>
      <c r="H67" s="17">
        <v>52941400</v>
      </c>
      <c r="I67" s="17" t="s">
        <v>80</v>
      </c>
      <c r="J67" s="19">
        <v>1500</v>
      </c>
      <c r="K67" s="12"/>
    </row>
    <row r="68" spans="1:11" ht="45" x14ac:dyDescent="0.25">
      <c r="A68" s="12" t="s">
        <v>18</v>
      </c>
      <c r="B68" s="13" t="s">
        <v>131</v>
      </c>
      <c r="C68" s="17">
        <v>2521100371</v>
      </c>
      <c r="D68" s="17">
        <v>52025</v>
      </c>
      <c r="E68" s="18">
        <v>45856</v>
      </c>
      <c r="F68" s="18"/>
      <c r="G68" s="12" t="s">
        <v>84</v>
      </c>
      <c r="H68" s="17">
        <v>52941400</v>
      </c>
      <c r="I68" s="17" t="s">
        <v>80</v>
      </c>
      <c r="J68" s="19">
        <v>1500</v>
      </c>
      <c r="K68" s="12"/>
    </row>
    <row r="69" spans="1:11" ht="45" x14ac:dyDescent="0.25">
      <c r="A69" s="12" t="s">
        <v>18</v>
      </c>
      <c r="B69" s="13" t="s">
        <v>132</v>
      </c>
      <c r="C69" s="13">
        <v>2521100040</v>
      </c>
      <c r="D69" s="21" t="s">
        <v>85</v>
      </c>
      <c r="E69" s="14">
        <v>45706</v>
      </c>
      <c r="F69" s="14"/>
      <c r="G69" s="12" t="s">
        <v>86</v>
      </c>
      <c r="H69" s="12">
        <v>51885263</v>
      </c>
      <c r="I69" s="12" t="s">
        <v>87</v>
      </c>
      <c r="J69" s="15">
        <v>3000</v>
      </c>
      <c r="K69" s="12"/>
    </row>
    <row r="70" spans="1:11" ht="45" x14ac:dyDescent="0.25">
      <c r="A70" s="12" t="s">
        <v>18</v>
      </c>
      <c r="B70" s="13" t="s">
        <v>132</v>
      </c>
      <c r="C70" s="13">
        <v>2521100135</v>
      </c>
      <c r="D70" s="21" t="s">
        <v>88</v>
      </c>
      <c r="E70" s="14">
        <v>45782</v>
      </c>
      <c r="F70" s="14"/>
      <c r="G70" s="12" t="s">
        <v>89</v>
      </c>
      <c r="H70" s="12">
        <v>51885263</v>
      </c>
      <c r="I70" s="12" t="s">
        <v>87</v>
      </c>
      <c r="J70" s="15">
        <v>3000</v>
      </c>
      <c r="K70" s="12"/>
    </row>
    <row r="71" spans="1:11" ht="45" x14ac:dyDescent="0.25">
      <c r="A71" s="12" t="s">
        <v>18</v>
      </c>
      <c r="B71" s="13" t="s">
        <v>133</v>
      </c>
      <c r="C71" s="17">
        <v>2521100060</v>
      </c>
      <c r="D71" s="17">
        <v>202505</v>
      </c>
      <c r="E71" s="18">
        <v>45782</v>
      </c>
      <c r="F71" s="18"/>
      <c r="G71" s="12" t="s">
        <v>90</v>
      </c>
      <c r="H71" s="17">
        <v>47499982</v>
      </c>
      <c r="I71" s="17" t="s">
        <v>91</v>
      </c>
      <c r="J71" s="19">
        <v>1000</v>
      </c>
      <c r="K71" s="12"/>
    </row>
    <row r="72" spans="1:11" ht="45" x14ac:dyDescent="0.25">
      <c r="A72" s="12" t="s">
        <v>18</v>
      </c>
      <c r="B72" s="13" t="s">
        <v>133</v>
      </c>
      <c r="C72" s="17">
        <v>2521100105</v>
      </c>
      <c r="D72" s="17">
        <v>2025015</v>
      </c>
      <c r="E72" s="18">
        <v>45782</v>
      </c>
      <c r="F72" s="18"/>
      <c r="G72" s="12" t="s">
        <v>92</v>
      </c>
      <c r="H72" s="17">
        <v>47499982</v>
      </c>
      <c r="I72" s="17" t="s">
        <v>91</v>
      </c>
      <c r="J72" s="19">
        <v>1000</v>
      </c>
      <c r="K72" s="12"/>
    </row>
    <row r="73" spans="1:11" ht="45" x14ac:dyDescent="0.25">
      <c r="A73" s="12" t="s">
        <v>18</v>
      </c>
      <c r="B73" s="13" t="s">
        <v>133</v>
      </c>
      <c r="C73" s="17">
        <v>2521100188</v>
      </c>
      <c r="D73" s="17">
        <v>2025020</v>
      </c>
      <c r="E73" s="18">
        <v>45782</v>
      </c>
      <c r="F73" s="18"/>
      <c r="G73" s="12" t="s">
        <v>93</v>
      </c>
      <c r="H73" s="17">
        <v>47499982</v>
      </c>
      <c r="I73" s="17" t="s">
        <v>91</v>
      </c>
      <c r="J73" s="19">
        <v>1000</v>
      </c>
      <c r="K73" s="12"/>
    </row>
    <row r="74" spans="1:11" ht="45" x14ac:dyDescent="0.25">
      <c r="A74" s="12" t="s">
        <v>18</v>
      </c>
      <c r="B74" s="13" t="s">
        <v>133</v>
      </c>
      <c r="C74" s="17">
        <v>2521100295</v>
      </c>
      <c r="D74" s="17">
        <v>2025025</v>
      </c>
      <c r="E74" s="18">
        <v>45856</v>
      </c>
      <c r="F74" s="18"/>
      <c r="G74" s="12" t="s">
        <v>94</v>
      </c>
      <c r="H74" s="17">
        <v>47499982</v>
      </c>
      <c r="I74" s="17" t="s">
        <v>91</v>
      </c>
      <c r="J74" s="19">
        <v>1000</v>
      </c>
      <c r="K74" s="12"/>
    </row>
    <row r="75" spans="1:11" ht="45" x14ac:dyDescent="0.25">
      <c r="A75" s="12" t="s">
        <v>18</v>
      </c>
      <c r="B75" s="13" t="s">
        <v>133</v>
      </c>
      <c r="C75" s="17">
        <v>2521100380</v>
      </c>
      <c r="D75" s="17">
        <v>2025028</v>
      </c>
      <c r="E75" s="18">
        <v>45856</v>
      </c>
      <c r="F75" s="18"/>
      <c r="G75" s="12" t="s">
        <v>95</v>
      </c>
      <c r="H75" s="17">
        <v>47499982</v>
      </c>
      <c r="I75" s="17" t="s">
        <v>91</v>
      </c>
      <c r="J75" s="19">
        <v>1000</v>
      </c>
      <c r="K75" s="12"/>
    </row>
    <row r="76" spans="1:11" ht="45" x14ac:dyDescent="0.25">
      <c r="A76" s="12" t="s">
        <v>18</v>
      </c>
      <c r="B76" s="13" t="s">
        <v>133</v>
      </c>
      <c r="C76" s="17">
        <v>2521100453</v>
      </c>
      <c r="D76" s="17">
        <v>2025032</v>
      </c>
      <c r="E76" s="18">
        <v>45856</v>
      </c>
      <c r="F76" s="18"/>
      <c r="G76" s="12" t="s">
        <v>96</v>
      </c>
      <c r="H76" s="17">
        <v>47499982</v>
      </c>
      <c r="I76" s="17" t="s">
        <v>91</v>
      </c>
      <c r="J76" s="19">
        <v>1000</v>
      </c>
      <c r="K76" s="12"/>
    </row>
    <row r="77" spans="1:11" ht="45" x14ac:dyDescent="0.25">
      <c r="A77" s="25" t="s">
        <v>18</v>
      </c>
      <c r="B77" s="13" t="s">
        <v>134</v>
      </c>
      <c r="C77" s="26">
        <v>2521100147</v>
      </c>
      <c r="D77" s="26">
        <v>13250024</v>
      </c>
      <c r="E77" s="27">
        <v>45775</v>
      </c>
      <c r="F77" s="27"/>
      <c r="G77" s="25" t="s">
        <v>97</v>
      </c>
      <c r="H77" s="26">
        <v>36246565</v>
      </c>
      <c r="I77" s="26" t="s">
        <v>98</v>
      </c>
      <c r="J77" s="28">
        <f>1011.99-9.53</f>
        <v>1002.46</v>
      </c>
      <c r="K77" s="12"/>
    </row>
    <row r="78" spans="1:11" ht="45" x14ac:dyDescent="0.25">
      <c r="A78" s="12" t="s">
        <v>18</v>
      </c>
      <c r="B78" s="29">
        <v>2521100422</v>
      </c>
      <c r="C78" s="17">
        <v>2521100422</v>
      </c>
      <c r="D78" s="17">
        <v>71</v>
      </c>
      <c r="E78" s="18">
        <v>45849</v>
      </c>
      <c r="F78" s="18"/>
      <c r="G78" s="12" t="s">
        <v>99</v>
      </c>
      <c r="H78" s="17"/>
      <c r="I78" s="12" t="s">
        <v>100</v>
      </c>
      <c r="J78" s="19">
        <v>1050</v>
      </c>
      <c r="K78" s="12"/>
    </row>
    <row r="79" spans="1:11" x14ac:dyDescent="0.25">
      <c r="A79" s="12"/>
      <c r="B79" s="12"/>
      <c r="C79" s="17"/>
      <c r="D79" s="17"/>
      <c r="E79" s="18"/>
      <c r="F79" s="18"/>
      <c r="G79" s="12"/>
      <c r="H79" s="17"/>
      <c r="I79" s="17"/>
      <c r="J79" s="19"/>
      <c r="K79" s="12"/>
    </row>
    <row r="80" spans="1:11" x14ac:dyDescent="0.25">
      <c r="A80" s="12"/>
      <c r="B80" s="12"/>
      <c r="C80" s="17"/>
      <c r="D80" s="17"/>
      <c r="E80" s="18"/>
      <c r="F80" s="18"/>
      <c r="G80" s="12"/>
      <c r="H80" s="17"/>
      <c r="I80" s="17"/>
      <c r="J80" s="19"/>
      <c r="K80" s="12"/>
    </row>
    <row r="81" spans="1:11" x14ac:dyDescent="0.25">
      <c r="A81" s="12"/>
      <c r="B81" s="12"/>
      <c r="C81" s="17"/>
      <c r="D81" s="17"/>
      <c r="E81" s="18"/>
      <c r="F81" s="18"/>
      <c r="G81" s="12"/>
      <c r="H81" s="17"/>
      <c r="I81" s="17"/>
      <c r="J81" s="19"/>
      <c r="K81" s="12"/>
    </row>
    <row r="82" spans="1:11" x14ac:dyDescent="0.25">
      <c r="A82" s="12"/>
      <c r="B82" s="12"/>
      <c r="C82" s="17"/>
      <c r="D82" s="17"/>
      <c r="E82" s="18"/>
      <c r="F82" s="18"/>
      <c r="G82" s="12"/>
      <c r="H82" s="17"/>
      <c r="I82" s="17"/>
      <c r="J82" s="19"/>
      <c r="K82" s="12"/>
    </row>
    <row r="83" spans="1:11" x14ac:dyDescent="0.25">
      <c r="A83" s="12"/>
      <c r="B83" s="12"/>
      <c r="C83" s="17"/>
      <c r="D83" s="17"/>
      <c r="E83" s="18"/>
      <c r="F83" s="18"/>
      <c r="G83" s="12"/>
      <c r="H83" s="17"/>
      <c r="I83" s="17"/>
      <c r="J83" s="19"/>
      <c r="K83" s="12"/>
    </row>
    <row r="84" spans="1:11" x14ac:dyDescent="0.25">
      <c r="A84" s="12"/>
      <c r="B84" s="12"/>
      <c r="C84" s="17"/>
      <c r="D84" s="17"/>
      <c r="E84" s="18"/>
      <c r="F84" s="18"/>
      <c r="G84" s="12"/>
      <c r="H84" s="17"/>
      <c r="I84" s="17"/>
      <c r="J84" s="19"/>
      <c r="K84" s="12"/>
    </row>
    <row r="85" spans="1:11" x14ac:dyDescent="0.25">
      <c r="A85" s="12"/>
      <c r="B85" s="12"/>
      <c r="C85" s="17"/>
      <c r="D85" s="17"/>
      <c r="E85" s="18"/>
      <c r="F85" s="18"/>
      <c r="G85" s="12"/>
      <c r="H85" s="17"/>
      <c r="I85" s="17"/>
      <c r="J85" s="19"/>
      <c r="K85" s="12"/>
    </row>
    <row r="86" spans="1:11" x14ac:dyDescent="0.25">
      <c r="A86" s="12"/>
      <c r="B86" s="12"/>
      <c r="C86" s="17"/>
      <c r="D86" s="17"/>
      <c r="E86" s="18"/>
      <c r="F86" s="18"/>
      <c r="G86" s="12"/>
      <c r="H86" s="17"/>
      <c r="I86" s="17"/>
      <c r="J86" s="19"/>
      <c r="K86" s="12"/>
    </row>
    <row r="87" spans="1:11" x14ac:dyDescent="0.25">
      <c r="A87" s="12"/>
      <c r="B87" s="12"/>
      <c r="C87" s="17"/>
      <c r="D87" s="17"/>
      <c r="E87" s="18"/>
      <c r="F87" s="18"/>
      <c r="G87" s="12"/>
      <c r="H87" s="17"/>
      <c r="I87" s="17"/>
      <c r="J87" s="19"/>
      <c r="K87" s="12"/>
    </row>
    <row r="88" spans="1:11" x14ac:dyDescent="0.25">
      <c r="A88" s="12"/>
      <c r="B88" s="12"/>
      <c r="C88" s="17"/>
      <c r="D88" s="17"/>
      <c r="E88" s="18"/>
      <c r="F88" s="18"/>
      <c r="G88" s="12"/>
      <c r="H88" s="17"/>
      <c r="I88" s="17"/>
      <c r="J88" s="19"/>
      <c r="K88" s="12"/>
    </row>
    <row r="89" spans="1:11" x14ac:dyDescent="0.25">
      <c r="A89" s="12"/>
      <c r="B89" s="12"/>
      <c r="C89" s="17"/>
      <c r="D89" s="17"/>
      <c r="E89" s="18"/>
      <c r="F89" s="18"/>
      <c r="G89" s="12"/>
      <c r="H89" s="17"/>
      <c r="I89" s="17"/>
      <c r="J89" s="19"/>
      <c r="K89" s="12"/>
    </row>
    <row r="90" spans="1:11" x14ac:dyDescent="0.25">
      <c r="A90" s="12"/>
      <c r="B90" s="12"/>
      <c r="C90" s="17"/>
      <c r="D90" s="17"/>
      <c r="E90" s="18"/>
      <c r="F90" s="18"/>
      <c r="G90" s="12"/>
      <c r="H90" s="17"/>
      <c r="I90" s="17"/>
      <c r="J90" s="19"/>
      <c r="K90" s="12"/>
    </row>
    <row r="91" spans="1:11" x14ac:dyDescent="0.25">
      <c r="A91" s="12"/>
      <c r="B91" s="12"/>
      <c r="C91" s="17"/>
      <c r="D91" s="17"/>
      <c r="E91" s="18"/>
      <c r="F91" s="18"/>
      <c r="G91" s="12"/>
      <c r="H91" s="17"/>
      <c r="I91" s="17"/>
      <c r="J91" s="19"/>
      <c r="K91" s="12"/>
    </row>
    <row r="92" spans="1:11" x14ac:dyDescent="0.25">
      <c r="A92" s="12"/>
      <c r="B92" s="12"/>
      <c r="C92" s="17"/>
      <c r="D92" s="17"/>
      <c r="E92" s="18"/>
      <c r="F92" s="18"/>
      <c r="G92" s="12"/>
      <c r="H92" s="17"/>
      <c r="I92" s="17"/>
      <c r="J92" s="19"/>
      <c r="K92" s="12"/>
    </row>
    <row r="93" spans="1:11" x14ac:dyDescent="0.25">
      <c r="A93" s="12"/>
      <c r="B93" s="12"/>
      <c r="C93" s="17"/>
      <c r="D93" s="17"/>
      <c r="E93" s="18"/>
      <c r="F93" s="18"/>
      <c r="G93" s="12"/>
      <c r="H93" s="17"/>
      <c r="I93" s="17"/>
      <c r="J93" s="19"/>
      <c r="K93" s="12"/>
    </row>
    <row r="94" spans="1:11" x14ac:dyDescent="0.25">
      <c r="A94" s="12"/>
      <c r="B94" s="12"/>
      <c r="C94" s="17"/>
      <c r="D94" s="17"/>
      <c r="E94" s="18"/>
      <c r="F94" s="18"/>
      <c r="G94" s="12"/>
      <c r="H94" s="17"/>
      <c r="I94" s="17"/>
      <c r="J94" s="19"/>
      <c r="K94" s="12"/>
    </row>
  </sheetData>
  <mergeCells count="2">
    <mergeCell ref="A10:K10"/>
    <mergeCell ref="A16:K16"/>
  </mergeCells>
  <conditionalFormatting sqref="A79:K94 A17:A78 C17:K78">
    <cfRule type="expression" dxfId="25" priority="13">
      <formula>$A17&lt;&gt;""</formula>
    </cfRule>
  </conditionalFormatting>
  <conditionalFormatting sqref="C22 H28:J30 C28:F35 H31:H34 J31:J34 C64 C79:F94 H79:J94">
    <cfRule type="expression" dxfId="24" priority="21">
      <formula>#REF!&lt;&gt;""</formula>
    </cfRule>
  </conditionalFormatting>
  <conditionalFormatting sqref="C64:C67 C73:C75">
    <cfRule type="expression" dxfId="23" priority="17">
      <formula>$A65&lt;&gt;""</formula>
    </cfRule>
  </conditionalFormatting>
  <conditionalFormatting sqref="C76">
    <cfRule type="expression" dxfId="22" priority="26">
      <formula>$A78&lt;&gt;""</formula>
    </cfRule>
  </conditionalFormatting>
  <conditionalFormatting sqref="C20:F20 H20:J20">
    <cfRule type="expression" dxfId="21" priority="23">
      <formula>#REF!&lt;&gt;""</formula>
    </cfRule>
  </conditionalFormatting>
  <conditionalFormatting sqref="C21:F21 H21:J21 C22">
    <cfRule type="expression" dxfId="20" priority="22">
      <formula>$A22&lt;&gt;""</formula>
    </cfRule>
  </conditionalFormatting>
  <conditionalFormatting sqref="C39:F39 H39:J39 C40:C41">
    <cfRule type="expression" dxfId="19" priority="20">
      <formula>$A40&lt;&gt;""</formula>
    </cfRule>
  </conditionalFormatting>
  <conditionalFormatting sqref="C40:F40 H40:J40 C41">
    <cfRule type="expression" dxfId="18" priority="19">
      <formula>#REF!&lt;&gt;""</formula>
    </cfRule>
  </conditionalFormatting>
  <conditionalFormatting sqref="C47:F53 H47:J53">
    <cfRule type="expression" dxfId="17" priority="18">
      <formula>#REF!&lt;&gt;""</formula>
    </cfRule>
  </conditionalFormatting>
  <conditionalFormatting sqref="C57:F63 H57:J63">
    <cfRule type="expression" dxfId="16" priority="25">
      <formula>#REF!&lt;&gt;""</formula>
    </cfRule>
  </conditionalFormatting>
  <conditionalFormatting sqref="C65:F68 H65:J68">
    <cfRule type="expression" dxfId="15" priority="16">
      <formula>#REF!&lt;&gt;""</formula>
    </cfRule>
  </conditionalFormatting>
  <conditionalFormatting sqref="C72:F72 H72:J72">
    <cfRule type="expression" dxfId="14" priority="15">
      <formula>$A73&lt;&gt;""</formula>
    </cfRule>
  </conditionalFormatting>
  <conditionalFormatting sqref="C73:F73 H73:J73 C74:C77 H74:H77">
    <cfRule type="expression" dxfId="13" priority="14">
      <formula>#REF!&lt;&gt;""</formula>
    </cfRule>
  </conditionalFormatting>
  <conditionalFormatting sqref="H35:J35">
    <cfRule type="expression" dxfId="12" priority="24">
      <formula>#REF!&lt;&gt;""</formula>
    </cfRule>
  </conditionalFormatting>
  <conditionalFormatting sqref="B17:B78">
    <cfRule type="expression" dxfId="0" priority="1">
      <formula>$A17&lt;&gt;""</formula>
    </cfRule>
  </conditionalFormatting>
  <dataValidations count="4">
    <dataValidation type="list" allowBlank="1" showInputMessage="1" showErrorMessage="1" sqref="K17:K94" xr:uid="{01EBD1E5-CB66-48E1-AD20-1F163748C6F8}">
      <formula1>"99"</formula1>
    </dataValidation>
    <dataValidation type="list" showInputMessage="1" showErrorMessage="1" prompt="Vyber účel" sqref="A17:A94 B79:B94" xr:uid="{33B399B0-2705-4458-8A2F-0C3B5B49D4C4}">
      <formula1>OFFSET($A$1, 0, 0, $C$3, 1)</formula1>
    </dataValidation>
    <dataValidation type="list" allowBlank="1" showInputMessage="1" showErrorMessage="1" prompt="Vyber popis alebo zadaj vlastný" sqref="G79:G94" xr:uid="{F92ADAE1-55DD-4A05-86F4-16F6103690E9}">
      <formula1>$F$5:$F$8</formula1>
    </dataValidation>
    <dataValidation type="list" allowBlank="1" showInputMessage="1" prompt="Vyber popis alebo zadaj vlastný" sqref="G17:G78" xr:uid="{CEACFEB2-D5D9-43E6-A734-CD47F802363A}">
      <formula1>$F$5:$F$8</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defaultSize="0" autoLine="0" autoPict="0">
                <anchor moveWithCells="1">
                  <from>
                    <xdr:col>2</xdr:col>
                    <xdr:colOff>3143250</xdr:colOff>
                    <xdr:row>11</xdr:row>
                    <xdr:rowOff>76200</xdr:rowOff>
                  </from>
                  <to>
                    <xdr:col>7</xdr:col>
                    <xdr:colOff>628650</xdr:colOff>
                    <xdr:row>13</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2025-12-16T12:57:46Z</dcterms:created>
  <dcterms:modified xsi:type="dcterms:W3CDTF">2025-12-16T13:05:28Z</dcterms:modified>
</cp:coreProperties>
</file>